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00" windowHeight="3945" tabRatio="878" activeTab="1"/>
  </bookViews>
  <sheets>
    <sheet name="Lönsamhet inkl.moms" sheetId="1" r:id="rId1"/>
    <sheet name="Lönsamhet exkl.moms" sheetId="2" r:id="rId2"/>
    <sheet name="U-värdesdiagram" sheetId="3" r:id="rId3"/>
    <sheet name="Gradtimmar" sheetId="4" r:id="rId4"/>
    <sheet name="Anvisningar" sheetId="5" r:id="rId5"/>
    <sheet name="Exempel inkl.moms" sheetId="6" r:id="rId6"/>
  </sheets>
  <definedNames/>
  <calcPr fullCalcOnLoad="1"/>
</workbook>
</file>

<file path=xl/comments1.xml><?xml version="1.0" encoding="utf-8"?>
<comments xmlns="http://schemas.openxmlformats.org/spreadsheetml/2006/main">
  <authors>
    <author>Per Lagerling</author>
  </authors>
  <commentList>
    <comment ref="A1" authorId="0">
      <text>
        <r>
          <rPr>
            <sz val="8"/>
            <rFont val="Tahoma"/>
            <family val="0"/>
          </rPr>
          <t xml:space="preserve">
</t>
        </r>
        <r>
          <rPr>
            <sz val="24"/>
            <rFont val="Tahoma"/>
            <family val="2"/>
          </rPr>
          <t>OBS spara direkt under nytt filnamn!
Då har Du mallen kvar</t>
        </r>
      </text>
    </comment>
    <comment ref="E13" authorId="0">
      <text>
        <r>
          <rPr>
            <sz val="26"/>
            <rFont val="Tahoma"/>
            <family val="2"/>
          </rPr>
          <t>Här för Du in Up-värdet (isolervärdet) för befintlig isolerings tjocklek.
Värdet finner Du under fliken Diagram! Gå in med rätt bef.tjocklek.</t>
        </r>
        <r>
          <rPr>
            <sz val="8"/>
            <rFont val="Tahoma"/>
            <family val="0"/>
          </rPr>
          <t xml:space="preserve">
</t>
        </r>
      </text>
    </comment>
    <comment ref="E14" authorId="0">
      <text>
        <r>
          <rPr>
            <sz val="26"/>
            <rFont val="Tahoma"/>
            <family val="2"/>
          </rPr>
          <t xml:space="preserve">Här för Du in en faktor beroende av hur 
dålig den befintliga isoleringen är.
1,0 = nyproduktion
1,1 = förstklassigt skick (inga läckor och orörd).
1,2 = nedtrampad isolering.
1,3 = normalt nedtrampad isolering efter 20 år.
1,4 = minst 50 % av ytan har bedrövlig isoleringkvalitét. 
1,5 = Så dåligt det kan vara.
</t>
        </r>
        <r>
          <rPr>
            <sz val="8"/>
            <rFont val="Tahoma"/>
            <family val="0"/>
          </rPr>
          <t xml:space="preserve">
</t>
        </r>
      </text>
    </comment>
    <comment ref="E17" authorId="0">
      <text>
        <r>
          <rPr>
            <sz val="26"/>
            <rFont val="Tahoma"/>
            <family val="2"/>
          </rPr>
          <t xml:space="preserve">Här för Du in nya värdet som finns på samma rad som Du tog värdet för den befintliga isoleringen. Gå till den tjocklek Du valt för tilläggsisoleringen.
</t>
        </r>
        <r>
          <rPr>
            <sz val="8"/>
            <rFont val="Tahoma"/>
            <family val="0"/>
          </rPr>
          <t xml:space="preserve">
</t>
        </r>
      </text>
    </comment>
    <comment ref="E19" authorId="0">
      <text>
        <r>
          <rPr>
            <sz val="26"/>
            <rFont val="Tahoma"/>
            <family val="2"/>
          </rPr>
          <t xml:space="preserve">Här för Du in antalet gradtimmar för den landsdel fastigheten ligger i. T.ex. mellersta Sverige 116 500. Välj aktuell inomhustemperatur!
</t>
        </r>
        <r>
          <rPr>
            <sz val="8"/>
            <rFont val="Tahoma"/>
            <family val="0"/>
          </rPr>
          <t xml:space="preserve">
</t>
        </r>
      </text>
    </comment>
    <comment ref="E20" authorId="0">
      <text>
        <r>
          <rPr>
            <sz val="26"/>
            <color indexed="10"/>
            <rFont val="Tahoma"/>
            <family val="2"/>
          </rPr>
          <t>Här för Du in á-priset för den energi Du köper.
Priset skall inkludera skatter, kraft och nätavgifter.</t>
        </r>
      </text>
    </comment>
    <comment ref="G3" authorId="0">
      <text>
        <r>
          <rPr>
            <sz val="26"/>
            <rFont val="Tahoma"/>
            <family val="2"/>
          </rPr>
          <t>Här skriver Du in hur tjock den befintliga isoleringen är i cm.</t>
        </r>
        <r>
          <rPr>
            <sz val="8"/>
            <rFont val="Tahoma"/>
            <family val="0"/>
          </rPr>
          <t xml:space="preserve">
</t>
        </r>
      </text>
    </comment>
    <comment ref="I3" authorId="0">
      <text>
        <r>
          <rPr>
            <sz val="26"/>
            <rFont val="Tahoma"/>
            <family val="2"/>
          </rPr>
          <t>Här skriver Du in fabrikat på befintlig isolering.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sz val="26"/>
            <rFont val="Tahoma"/>
            <family val="2"/>
          </rPr>
          <t>Här skriver Du in den tjocklek som Du räknar med vid tilläggsisolering.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sz val="26"/>
            <rFont val="Tahoma"/>
            <family val="2"/>
          </rPr>
          <t>Här skriver Du in den yta som skall tilläggsisoleras.</t>
        </r>
        <r>
          <rPr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sz val="26"/>
            <rFont val="Tahoma"/>
            <family val="2"/>
          </rPr>
          <t>Här skriver Du in var fastigheten ligger. Välj område under fliken gradtimmar.</t>
        </r>
        <r>
          <rPr>
            <sz val="8"/>
            <rFont val="Tahoma"/>
            <family val="0"/>
          </rPr>
          <t xml:space="preserve">
</t>
        </r>
      </text>
    </comment>
    <comment ref="G7" authorId="0">
      <text>
        <r>
          <rPr>
            <sz val="26"/>
            <rFont val="Tahoma"/>
            <family val="2"/>
          </rPr>
          <t>Här skriver Du in kostnaden för tilläggsisoleringen enligt offert eller prislista.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sz val="26"/>
            <rFont val="Tahoma"/>
            <family val="2"/>
          </rPr>
          <t xml:space="preserve">Här skrivs kostnader för snickeriarbeten o. dyl. in.
T.ex. takfotsluftningar och landgångar. Gavelspetsventiler.
Och ev. framkörningskostnad för installatören. 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Per Lagerling</author>
  </authors>
  <commentList>
    <comment ref="I12" authorId="0">
      <text>
        <r>
          <rPr>
            <sz val="26"/>
            <rFont val="Tahoma"/>
            <family val="2"/>
          </rPr>
          <t>Hämtat värde för exemplet!</t>
        </r>
        <r>
          <rPr>
            <sz val="8"/>
            <rFont val="Tahoma"/>
            <family val="0"/>
          </rPr>
          <t xml:space="preserve">
</t>
        </r>
        <r>
          <rPr>
            <sz val="26"/>
            <rFont val="Tahoma"/>
            <family val="2"/>
          </rPr>
          <t>Infört i ruta E17.</t>
        </r>
      </text>
    </comment>
  </commentList>
</comments>
</file>

<file path=xl/sharedStrings.xml><?xml version="1.0" encoding="utf-8"?>
<sst xmlns="http://schemas.openxmlformats.org/spreadsheetml/2006/main" count="290" uniqueCount="140">
  <si>
    <t>Energibesparingsberäkning vindsbjälklag</t>
  </si>
  <si>
    <t>vid tilläggsisolering med Ekofiber vindsisolering (inkl.moms):</t>
  </si>
  <si>
    <t>Kundens namn:</t>
  </si>
  <si>
    <t>Befintlig isolering:</t>
  </si>
  <si>
    <t>cm</t>
  </si>
  <si>
    <t xml:space="preserve">Gullfiber </t>
  </si>
  <si>
    <t>Adress:</t>
  </si>
  <si>
    <t>Tilläggsisolering med Ekofiber:</t>
  </si>
  <si>
    <t>Ort:</t>
  </si>
  <si>
    <t>Isolerad yta:</t>
  </si>
  <si>
    <r>
      <t>m</t>
    </r>
    <r>
      <rPr>
        <vertAlign val="superscript"/>
        <sz val="16"/>
        <rFont val="Times New Roman"/>
        <family val="1"/>
      </rPr>
      <t>2</t>
    </r>
  </si>
  <si>
    <t>Tel hem:</t>
  </si>
  <si>
    <t>Klimatort:</t>
  </si>
  <si>
    <t xml:space="preserve"> ---</t>
  </si>
  <si>
    <t>Tel arbete:</t>
  </si>
  <si>
    <t>Kostnad för Ekofiber inkl.moms:</t>
  </si>
  <si>
    <r>
      <t>kr/m</t>
    </r>
    <r>
      <rPr>
        <vertAlign val="superscript"/>
        <sz val="16"/>
        <rFont val="Times New Roman"/>
        <family val="1"/>
      </rPr>
      <t>3</t>
    </r>
  </si>
  <si>
    <t>Objekt:</t>
  </si>
  <si>
    <r>
      <t>Kostnad Ekofiber per m</t>
    </r>
    <r>
      <rPr>
        <b/>
        <vertAlign val="superscript"/>
        <sz val="16"/>
        <rFont val="Times New Roman"/>
        <family val="1"/>
      </rPr>
      <t>2</t>
    </r>
    <r>
      <rPr>
        <b/>
        <sz val="16"/>
        <rFont val="Times New Roman"/>
        <family val="0"/>
      </rPr>
      <t>, inkl.moms:</t>
    </r>
  </si>
  <si>
    <r>
      <t>kr/m</t>
    </r>
    <r>
      <rPr>
        <b/>
        <vertAlign val="superscript"/>
        <sz val="16"/>
        <rFont val="Times New Roman"/>
        <family val="0"/>
      </rPr>
      <t>2</t>
    </r>
  </si>
  <si>
    <t>Övrigt:</t>
  </si>
  <si>
    <t>Etableringskostnad inkl.moms:</t>
  </si>
  <si>
    <t>kr</t>
  </si>
  <si>
    <t>Ekofiber ombud:</t>
  </si>
  <si>
    <t>Totalkostnad inkl.moms:</t>
  </si>
  <si>
    <r>
      <t>Befintligt teoretiskt (nyskick) U</t>
    </r>
    <r>
      <rPr>
        <vertAlign val="subscript"/>
        <sz val="16"/>
        <rFont val="Times New Roman"/>
        <family val="1"/>
      </rPr>
      <t>p</t>
    </r>
    <r>
      <rPr>
        <sz val="14"/>
        <rFont val="Times New Roman"/>
        <family val="0"/>
      </rPr>
      <t>-värde:</t>
    </r>
  </si>
  <si>
    <r>
      <t>W/m</t>
    </r>
    <r>
      <rPr>
        <vertAlign val="superscript"/>
        <sz val="16"/>
        <rFont val="Times New Roman"/>
        <family val="1"/>
      </rPr>
      <t>2</t>
    </r>
    <r>
      <rPr>
        <sz val="14"/>
        <rFont val="Times New Roman"/>
        <family val="0"/>
      </rPr>
      <t xml:space="preserve"> gr C</t>
    </r>
  </si>
  <si>
    <t>Kvalitetsfaktor bef.isol.(påslag för nedtrampad isolering):</t>
  </si>
  <si>
    <t>högt värde dåligt (1,0-1,5).</t>
  </si>
  <si>
    <r>
      <t>Befintligt realistiskt U</t>
    </r>
    <r>
      <rPr>
        <vertAlign val="subscript"/>
        <sz val="16"/>
        <rFont val="Times New Roman"/>
        <family val="1"/>
      </rPr>
      <t>p</t>
    </r>
    <r>
      <rPr>
        <sz val="14"/>
        <rFont val="Times New Roman"/>
        <family val="0"/>
      </rPr>
      <t xml:space="preserve">-värde: </t>
    </r>
  </si>
  <si>
    <t>Tilläggsisolering med Ekofiber (exkl.sättning):</t>
  </si>
  <si>
    <t>Nytt totalt Up-värde för konstruktionen:</t>
  </si>
  <si>
    <r>
      <t>Delta U</t>
    </r>
    <r>
      <rPr>
        <vertAlign val="subscript"/>
        <sz val="16"/>
        <rFont val="Times New Roman"/>
        <family val="1"/>
      </rPr>
      <t xml:space="preserve">p </t>
    </r>
    <r>
      <rPr>
        <sz val="16"/>
        <rFont val="Times New Roman"/>
        <family val="1"/>
      </rPr>
      <t>(förbättrat värde som används för beräkningen)</t>
    </r>
    <r>
      <rPr>
        <sz val="14"/>
        <rFont val="Times New Roman"/>
        <family val="1"/>
      </rPr>
      <t>:</t>
    </r>
  </si>
  <si>
    <t>Justering med gradtimmar beroende av orten:</t>
  </si>
  <si>
    <t>gradtimmar/år</t>
  </si>
  <si>
    <t>Energipriset på orten:</t>
  </si>
  <si>
    <t>kr/kWh</t>
  </si>
  <si>
    <t>Resultat:</t>
  </si>
  <si>
    <t>Energibesparing:</t>
  </si>
  <si>
    <r>
      <t>kWh/m</t>
    </r>
    <r>
      <rPr>
        <b/>
        <vertAlign val="superscript"/>
        <sz val="20"/>
        <rFont val="Times New Roman"/>
        <family val="1"/>
      </rPr>
      <t>2</t>
    </r>
    <r>
      <rPr>
        <b/>
        <sz val="20"/>
        <rFont val="Times New Roman"/>
        <family val="0"/>
      </rPr>
      <t xml:space="preserve"> år</t>
    </r>
  </si>
  <si>
    <t>Total besparing i kWh/år:</t>
  </si>
  <si>
    <t>kWh/år</t>
  </si>
  <si>
    <t>Besparing i kr/år:</t>
  </si>
  <si>
    <t>kr/år</t>
  </si>
  <si>
    <t>Pay-off tid:</t>
  </si>
  <si>
    <t>år</t>
  </si>
  <si>
    <t>Pengar över - varje år efter pay-offtiden:</t>
  </si>
  <si>
    <t>För beställning av Ekofiber kontakta:</t>
  </si>
  <si>
    <t>Tel:</t>
  </si>
  <si>
    <t>Fax:</t>
  </si>
  <si>
    <t>Bil.tel:</t>
  </si>
  <si>
    <t>Ny isolering med Ekofiber:</t>
  </si>
  <si>
    <t>Mellersta Sverige</t>
  </si>
  <si>
    <t>Kostnad för Ekofiber exkl.moms:</t>
  </si>
  <si>
    <r>
      <t>Kostnad Ekofiber per m</t>
    </r>
    <r>
      <rPr>
        <b/>
        <vertAlign val="superscript"/>
        <sz val="16"/>
        <rFont val="Times New Roman"/>
        <family val="1"/>
      </rPr>
      <t>2</t>
    </r>
    <r>
      <rPr>
        <b/>
        <sz val="16"/>
        <rFont val="Times New Roman"/>
        <family val="0"/>
      </rPr>
      <t>, exkl.moms:</t>
    </r>
  </si>
  <si>
    <t>Etableringskostnad:</t>
  </si>
  <si>
    <t>Totalkostnad exkl.moms:</t>
  </si>
  <si>
    <t>gradtimmar</t>
  </si>
  <si>
    <t>Nytt U-värde vid tilläggsisolering med Ekofiber:</t>
  </si>
  <si>
    <t>Ekofiber på vindsbjälklag (tjocklek i mm):</t>
  </si>
  <si>
    <t>tjocklek</t>
  </si>
  <si>
    <t>U-</t>
  </si>
  <si>
    <t>Lambdaklass: 39</t>
  </si>
  <si>
    <t>U-värde med så här många mm Ekofiber</t>
  </si>
  <si>
    <t>mm</t>
  </si>
  <si>
    <t>värde</t>
  </si>
  <si>
    <t>Bef.spån</t>
  </si>
  <si>
    <t>Gradtimmar för Sverige vid olika inomhustemperaturer:</t>
  </si>
  <si>
    <t>Ort /grader Celsius inne</t>
  </si>
  <si>
    <t>Fjälltrakterna</t>
  </si>
  <si>
    <t>Norra norrland</t>
  </si>
  <si>
    <t>Mellersta norrland</t>
  </si>
  <si>
    <t>Nedre norrland</t>
  </si>
  <si>
    <t>Södra Sverige</t>
  </si>
  <si>
    <t>Anvisning för ifyllande av besparingsberäkning:</t>
  </si>
  <si>
    <t>Bara gula fält skall fyllas i!</t>
  </si>
  <si>
    <t>Välj beräkningsprogram (flik) beroende på om moms</t>
  </si>
  <si>
    <t>är en kostnad för kunden eller ej!</t>
  </si>
  <si>
    <t>Fyll i nytt Up-värde efter isolering se fliken diagram.</t>
  </si>
  <si>
    <t>Skriv ut och ge kunden ett exemplar!</t>
  </si>
  <si>
    <t>Om Du gör en beräkning för en nybyggnad så finns ju inget bef.u-värde.</t>
  </si>
  <si>
    <t>Sätt då det värdet till 1,0 i ruta E 13.</t>
  </si>
  <si>
    <t>Sätt kvalitetsfaktorn till 1,0 i ruta E 14.</t>
  </si>
  <si>
    <t>Denna beräkning korrigerar inte för kvalitén på väggar.</t>
  </si>
  <si>
    <t>Dvs. det kan bli visst fel om vindsbjälklaget är mycket dåligt</t>
  </si>
  <si>
    <t>OBS!</t>
  </si>
  <si>
    <t>Börja med att döpa beräkningen och spara den så har Du mallen kvar!</t>
  </si>
  <si>
    <t>vid tilläggsisolering med Ekofiber vindsisolering (exkl.moms):</t>
  </si>
  <si>
    <t xml:space="preserve">För frågor om programmet ring: Per Lagerling tel: 08-795 83 33 </t>
  </si>
  <si>
    <t>OBS! Nytt totalt Up-värde kan avläsas i ruta E 17.</t>
  </si>
  <si>
    <t xml:space="preserve">Fyll i kundens energipris i kr/kWh. OBS! Skall vara totalkostnad </t>
  </si>
  <si>
    <t>mellersta Sverige</t>
  </si>
  <si>
    <t>Karl Larsson</t>
  </si>
  <si>
    <t>Brastad</t>
  </si>
  <si>
    <t>08-xxx xx xx</t>
  </si>
  <si>
    <t>Villavind</t>
  </si>
  <si>
    <t>Bra gatan 45</t>
  </si>
  <si>
    <t>Version:</t>
  </si>
  <si>
    <t>Fyll i alla uppgifter om kunden på raderna 3-9.</t>
  </si>
  <si>
    <t>Ange klimatort i F6, se fliken gradtimmar.</t>
  </si>
  <si>
    <t>Ange eventuell etableringskostnad i G9.</t>
  </si>
  <si>
    <t>inkl. skatter och nätavgifter, E20.</t>
  </si>
  <si>
    <t>Beräkningen tar inte hänsyn till kapitalkostnaden på investeringen.</t>
  </si>
  <si>
    <t>Detta får man kompensera själv för.</t>
  </si>
  <si>
    <t>Bedöm kvalitén på bef isolering, 1 är nyskick,  1,5 är mycket dåligt.</t>
  </si>
  <si>
    <t>Lambdaklass: 42</t>
  </si>
  <si>
    <t>Mineralull på vindsbjälklag (tjocklek i mm):</t>
  </si>
  <si>
    <t>U-värde med så här många mm Mineralull</t>
  </si>
  <si>
    <t>Nytt U-värde vid tilläggsisolering med mineralull:</t>
  </si>
  <si>
    <t xml:space="preserve"> Bef.minull</t>
  </si>
  <si>
    <t xml:space="preserve">Avläs resultatet! </t>
  </si>
  <si>
    <t>och väggarna är mycket bra isolerade.</t>
  </si>
  <si>
    <t>Vindsbjälklaget är av trä med en regelandel om 5 %.</t>
  </si>
  <si>
    <r>
      <t>Sammanlagda värmemoståndet hos ytbeklädnaderna = 0,50 m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0"/>
      </rPr>
      <t xml:space="preserve"> x grader Celsius/W</t>
    </r>
  </si>
  <si>
    <t>Förutsättningar för tabellvärden:</t>
  </si>
  <si>
    <r>
      <t>Delta U = 0,03 W/m</t>
    </r>
    <r>
      <rPr>
        <vertAlign val="superscript"/>
        <sz val="14"/>
        <rFont val="Times New Roman"/>
        <family val="1"/>
      </rPr>
      <t xml:space="preserve">2 </t>
    </r>
    <r>
      <rPr>
        <sz val="14"/>
        <rFont val="Times New Roman"/>
        <family val="0"/>
      </rPr>
      <t>x gr Celsius.</t>
    </r>
  </si>
  <si>
    <t>Vid tilläggsisolering med lösull är minsta installerade tjocklek 150 mm!</t>
  </si>
  <si>
    <t>Bef. min.ull</t>
  </si>
  <si>
    <t>Skriv ditt namn, du som gör kalkylen på rad 10.</t>
  </si>
  <si>
    <t>Skriv in befintlig isoleringstjocklek och typ i G3 resp. I3.</t>
  </si>
  <si>
    <t>Tänkt tjocklek i cm av tilläggsisolering,  i G4.</t>
  </si>
  <si>
    <r>
      <t>Isolerad yta i m</t>
    </r>
    <r>
      <rPr>
        <vertAlign val="superscript"/>
        <sz val="16"/>
        <rFont val="Times New Roman"/>
        <family val="1"/>
      </rPr>
      <t>2,</t>
    </r>
    <r>
      <rPr>
        <sz val="16"/>
        <rFont val="Times New Roman"/>
        <family val="1"/>
      </rPr>
      <t xml:space="preserve"> i G5.</t>
    </r>
  </si>
  <si>
    <r>
      <t>Ange kostnad för Ekofiber i kr/m</t>
    </r>
    <r>
      <rPr>
        <vertAlign val="superscript"/>
        <sz val="16"/>
        <rFont val="Times New Roman"/>
        <family val="1"/>
      </rPr>
      <t>3</t>
    </r>
    <r>
      <rPr>
        <sz val="16"/>
        <rFont val="Times New Roman"/>
        <family val="0"/>
      </rPr>
      <t xml:space="preserve">  i G7.</t>
    </r>
  </si>
  <si>
    <t>Gå in i diagrammet under fliken diagram och hämta u-värde för bef.isol, E13.</t>
  </si>
  <si>
    <t>Vid nyinstallation sätt värdet till 1, på bef. isolering i ruta E 14.</t>
  </si>
  <si>
    <t>Gå in på bef. isolering och sedan till aktuell ny Ekofibertjocklek.</t>
  </si>
  <si>
    <t>Hämta gradtimmar för orten under fliken gradtimmar , E19.</t>
  </si>
  <si>
    <t>Beräkningen är klar!</t>
  </si>
  <si>
    <t>1.2</t>
  </si>
  <si>
    <t>Jämförelse  av olika tjocklekars effekt vid nybyggnad!</t>
  </si>
  <si>
    <t xml:space="preserve">Tekniska värden för isoleringen är tagna med förutsättning att </t>
  </si>
  <si>
    <t>tilläggsisoleringen utföres med lösfyllnadsisolering.</t>
  </si>
  <si>
    <t>Blåsbar isolering.</t>
  </si>
  <si>
    <t>08-795 64 10</t>
  </si>
  <si>
    <t>08-795 64 30</t>
  </si>
  <si>
    <t>0708-77 96 77</t>
  </si>
  <si>
    <t>Mikael Bennarp</t>
  </si>
  <si>
    <t>ABIS, AB Isolerservice</t>
  </si>
  <si>
    <t>Ritarslingan 28</t>
  </si>
  <si>
    <t>187 66  Täby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</si>
</sst>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0.0"/>
  </numFmts>
  <fonts count="66">
    <font>
      <sz val="14"/>
      <name val="Times New Roman"/>
      <family val="0"/>
    </font>
    <font>
      <b/>
      <sz val="14"/>
      <name val="Times New Roman"/>
      <family val="0"/>
    </font>
    <font>
      <i/>
      <sz val="14"/>
      <name val="Times New Roman"/>
      <family val="0"/>
    </font>
    <font>
      <b/>
      <i/>
      <sz val="14"/>
      <name val="Times New Roman"/>
      <family val="0"/>
    </font>
    <font>
      <b/>
      <sz val="16"/>
      <name val="Times New Roman"/>
      <family val="0"/>
    </font>
    <font>
      <vertAlign val="superscript"/>
      <sz val="16"/>
      <name val="Times New Roman"/>
      <family val="1"/>
    </font>
    <font>
      <sz val="16"/>
      <color indexed="10"/>
      <name val="Times New Roman"/>
      <family val="1"/>
    </font>
    <font>
      <b/>
      <vertAlign val="superscript"/>
      <sz val="16"/>
      <name val="Times New Roman"/>
      <family val="1"/>
    </font>
    <font>
      <sz val="16"/>
      <name val="Times New Roman"/>
      <family val="0"/>
    </font>
    <font>
      <i/>
      <sz val="16"/>
      <name val="Times New Roman"/>
      <family val="0"/>
    </font>
    <font>
      <vertAlign val="subscript"/>
      <sz val="16"/>
      <name val="Times New Roman"/>
      <family val="1"/>
    </font>
    <font>
      <b/>
      <i/>
      <sz val="20"/>
      <name val="Times New Roman"/>
      <family val="0"/>
    </font>
    <font>
      <b/>
      <sz val="20"/>
      <name val="Times New Roman"/>
      <family val="0"/>
    </font>
    <font>
      <b/>
      <vertAlign val="superscript"/>
      <sz val="20"/>
      <name val="Times New Roman"/>
      <family val="1"/>
    </font>
    <font>
      <b/>
      <i/>
      <sz val="26"/>
      <name val="Monotype Corsiva"/>
      <family val="4"/>
    </font>
    <font>
      <b/>
      <i/>
      <sz val="24"/>
      <name val="Times New Roman"/>
      <family val="0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28"/>
      <name val="Times New Roman"/>
      <family val="0"/>
    </font>
    <font>
      <b/>
      <sz val="24"/>
      <name val="Times New Roman"/>
      <family val="0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b/>
      <u val="single"/>
      <sz val="18"/>
      <color indexed="10"/>
      <name val="Times New Roman"/>
      <family val="1"/>
    </font>
    <font>
      <sz val="8"/>
      <name val="Tahoma"/>
      <family val="0"/>
    </font>
    <font>
      <sz val="24"/>
      <name val="Tahoma"/>
      <family val="2"/>
    </font>
    <font>
      <sz val="26"/>
      <name val="Tahoma"/>
      <family val="2"/>
    </font>
    <font>
      <sz val="26"/>
      <color indexed="10"/>
      <name val="Tahoma"/>
      <family val="2"/>
    </font>
    <font>
      <b/>
      <sz val="16"/>
      <color indexed="10"/>
      <name val="Times New Roman"/>
      <family val="1"/>
    </font>
    <font>
      <vertAlign val="superscript"/>
      <sz val="14"/>
      <name val="Times New Roman"/>
      <family val="1"/>
    </font>
    <font>
      <u val="single"/>
      <sz val="14"/>
      <name val="Times New Roman"/>
      <family val="1"/>
    </font>
    <font>
      <b/>
      <i/>
      <sz val="24"/>
      <color indexed="10"/>
      <name val="Times New Roman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20" borderId="1" applyNumberFormat="0" applyFont="0" applyAlignment="0" applyProtection="0"/>
    <xf numFmtId="0" fontId="50" fillId="21" borderId="2" applyNumberFormat="0" applyAlignment="0" applyProtection="0"/>
    <xf numFmtId="0" fontId="51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31" borderId="3" applyNumberFormat="0" applyAlignment="0" applyProtection="0"/>
    <xf numFmtId="0" fontId="56" fillId="0" borderId="4" applyNumberFormat="0" applyFill="0" applyAlignment="0" applyProtection="0"/>
    <xf numFmtId="0" fontId="57" fillId="32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" fillId="0" borderId="14" xfId="0" applyFont="1" applyBorder="1" applyAlignment="1">
      <alignment/>
    </xf>
    <xf numFmtId="0" fontId="0" fillId="33" borderId="15" xfId="0" applyFill="1" applyBorder="1" applyAlignment="1" applyProtection="1">
      <alignment/>
      <protection locked="0"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4" fillId="33" borderId="15" xfId="0" applyFont="1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right"/>
      <protection locked="0"/>
    </xf>
    <xf numFmtId="0" fontId="0" fillId="33" borderId="20" xfId="0" applyFill="1" applyBorder="1" applyAlignment="1">
      <alignment/>
    </xf>
    <xf numFmtId="0" fontId="0" fillId="0" borderId="0" xfId="0" applyBorder="1" applyAlignment="1">
      <alignment horizontal="left"/>
    </xf>
    <xf numFmtId="0" fontId="6" fillId="33" borderId="17" xfId="0" applyFont="1" applyFill="1" applyBorder="1" applyAlignment="1" applyProtection="1">
      <alignment/>
      <protection locked="0"/>
    </xf>
    <xf numFmtId="2" fontId="4" fillId="0" borderId="1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33" borderId="21" xfId="0" applyFill="1" applyBorder="1" applyAlignment="1" applyProtection="1">
      <alignment/>
      <protection locked="0"/>
    </xf>
    <xf numFmtId="1" fontId="8" fillId="33" borderId="17" xfId="0" applyNumberFormat="1" applyFont="1" applyFill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0" fillId="33" borderId="23" xfId="0" applyFill="1" applyBorder="1" applyAlignment="1" applyProtection="1">
      <alignment/>
      <protection locked="0"/>
    </xf>
    <xf numFmtId="0" fontId="4" fillId="0" borderId="24" xfId="0" applyFont="1" applyBorder="1" applyAlignment="1">
      <alignment/>
    </xf>
    <xf numFmtId="0" fontId="0" fillId="0" borderId="24" xfId="0" applyBorder="1" applyAlignment="1">
      <alignment/>
    </xf>
    <xf numFmtId="3" fontId="4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9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164" fontId="0" fillId="33" borderId="17" xfId="0" applyNumberFormat="1" applyFill="1" applyBorder="1" applyAlignment="1" applyProtection="1">
      <alignment horizontal="center"/>
      <protection locked="0"/>
    </xf>
    <xf numFmtId="165" fontId="0" fillId="33" borderId="17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left"/>
    </xf>
    <xf numFmtId="164" fontId="0" fillId="34" borderId="17" xfId="0" applyNumberFormat="1" applyFill="1" applyBorder="1" applyAlignment="1" applyProtection="1">
      <alignment horizontal="center"/>
      <protection/>
    </xf>
    <xf numFmtId="0" fontId="0" fillId="34" borderId="17" xfId="0" applyFill="1" applyBorder="1" applyAlignment="1">
      <alignment horizontal="center"/>
    </xf>
    <xf numFmtId="0" fontId="0" fillId="33" borderId="17" xfId="0" applyFill="1" applyBorder="1" applyAlignment="1" applyProtection="1">
      <alignment horizontal="center"/>
      <protection locked="0"/>
    </xf>
    <xf numFmtId="164" fontId="0" fillId="0" borderId="17" xfId="0" applyNumberFormat="1" applyBorder="1" applyAlignment="1" applyProtection="1">
      <alignment horizontal="center"/>
      <protection/>
    </xf>
    <xf numFmtId="0" fontId="0" fillId="34" borderId="16" xfId="0" applyFill="1" applyBorder="1" applyAlignment="1">
      <alignment/>
    </xf>
    <xf numFmtId="0" fontId="0" fillId="0" borderId="22" xfId="0" applyBorder="1" applyAlignment="1">
      <alignment/>
    </xf>
    <xf numFmtId="2" fontId="0" fillId="33" borderId="25" xfId="0" applyNumberFormat="1" applyFill="1" applyBorder="1" applyAlignment="1" applyProtection="1">
      <alignment horizontal="center"/>
      <protection locked="0"/>
    </xf>
    <xf numFmtId="0" fontId="11" fillId="35" borderId="28" xfId="0" applyFont="1" applyFill="1" applyBorder="1" applyAlignment="1">
      <alignment/>
    </xf>
    <xf numFmtId="0" fontId="11" fillId="35" borderId="29" xfId="0" applyFont="1" applyFill="1" applyBorder="1" applyAlignment="1">
      <alignment/>
    </xf>
    <xf numFmtId="0" fontId="11" fillId="35" borderId="29" xfId="0" applyFont="1" applyFill="1" applyBorder="1" applyAlignment="1">
      <alignment horizontal="left"/>
    </xf>
    <xf numFmtId="0" fontId="0" fillId="35" borderId="29" xfId="0" applyFill="1" applyBorder="1" applyAlignment="1">
      <alignment/>
    </xf>
    <xf numFmtId="0" fontId="12" fillId="35" borderId="30" xfId="0" applyFont="1" applyFill="1" applyBorder="1" applyAlignment="1">
      <alignment horizontal="left"/>
    </xf>
    <xf numFmtId="0" fontId="12" fillId="0" borderId="31" xfId="0" applyFont="1" applyBorder="1" applyAlignment="1">
      <alignment/>
    </xf>
    <xf numFmtId="0" fontId="12" fillId="0" borderId="0" xfId="0" applyFont="1" applyBorder="1" applyAlignment="1">
      <alignment/>
    </xf>
    <xf numFmtId="165" fontId="12" fillId="0" borderId="0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4" xfId="0" applyFont="1" applyBorder="1" applyAlignment="1">
      <alignment/>
    </xf>
    <xf numFmtId="165" fontId="12" fillId="0" borderId="24" xfId="0" applyNumberFormat="1" applyFont="1" applyBorder="1" applyAlignment="1">
      <alignment horizontal="center"/>
    </xf>
    <xf numFmtId="0" fontId="12" fillId="0" borderId="26" xfId="0" applyFont="1" applyBorder="1" applyAlignment="1">
      <alignment/>
    </xf>
    <xf numFmtId="0" fontId="0" fillId="34" borderId="0" xfId="0" applyFill="1" applyBorder="1" applyAlignment="1">
      <alignment/>
    </xf>
    <xf numFmtId="0" fontId="14" fillId="35" borderId="28" xfId="0" applyFont="1" applyFill="1" applyBorder="1" applyAlignment="1">
      <alignment/>
    </xf>
    <xf numFmtId="0" fontId="15" fillId="35" borderId="29" xfId="0" applyFont="1" applyFill="1" applyBorder="1" applyAlignment="1">
      <alignment/>
    </xf>
    <xf numFmtId="0" fontId="15" fillId="35" borderId="30" xfId="0" applyFont="1" applyFill="1" applyBorder="1" applyAlignment="1">
      <alignment/>
    </xf>
    <xf numFmtId="0" fontId="4" fillId="34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1" fontId="16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>
      <alignment/>
    </xf>
    <xf numFmtId="0" fontId="0" fillId="0" borderId="32" xfId="0" applyBorder="1" applyAlignment="1" applyProtection="1">
      <alignment/>
      <protection locked="0"/>
    </xf>
    <xf numFmtId="0" fontId="0" fillId="34" borderId="32" xfId="0" applyFill="1" applyBorder="1" applyAlignment="1" applyProtection="1">
      <alignment/>
      <protection locked="0"/>
    </xf>
    <xf numFmtId="0" fontId="0" fillId="34" borderId="27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/>
      <protection locked="0"/>
    </xf>
    <xf numFmtId="0" fontId="0" fillId="34" borderId="24" xfId="0" applyFill="1" applyBorder="1" applyAlignment="1" applyProtection="1">
      <alignment/>
      <protection locked="0"/>
    </xf>
    <xf numFmtId="0" fontId="0" fillId="34" borderId="26" xfId="0" applyFill="1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7" fillId="0" borderId="33" xfId="0" applyFont="1" applyBorder="1" applyAlignment="1">
      <alignment/>
    </xf>
    <xf numFmtId="0" fontId="0" fillId="0" borderId="32" xfId="0" applyBorder="1" applyAlignment="1">
      <alignment/>
    </xf>
    <xf numFmtId="0" fontId="4" fillId="0" borderId="32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17" fillId="0" borderId="0" xfId="0" applyFont="1" applyAlignment="1">
      <alignment/>
    </xf>
    <xf numFmtId="0" fontId="4" fillId="0" borderId="28" xfId="0" applyFont="1" applyBorder="1" applyAlignment="1">
      <alignment/>
    </xf>
    <xf numFmtId="0" fontId="0" fillId="0" borderId="29" xfId="0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3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0" fillId="0" borderId="17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0" fillId="0" borderId="25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0" fillId="33" borderId="17" xfId="0" applyNumberFormat="1" applyFill="1" applyBorder="1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164" fontId="0" fillId="33" borderId="25" xfId="0" applyNumberFormat="1" applyFill="1" applyBorder="1" applyAlignment="1" applyProtection="1">
      <alignment horizontal="center"/>
      <protection locked="0"/>
    </xf>
    <xf numFmtId="0" fontId="1" fillId="0" borderId="3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17" fillId="34" borderId="33" xfId="0" applyFont="1" applyFill="1" applyBorder="1" applyAlignment="1" applyProtection="1">
      <alignment/>
      <protection locked="0"/>
    </xf>
    <xf numFmtId="0" fontId="0" fillId="0" borderId="31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36" borderId="28" xfId="0" applyFont="1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0" xfId="0" applyFill="1" applyBorder="1" applyAlignment="1">
      <alignment/>
    </xf>
    <xf numFmtId="0" fontId="12" fillId="0" borderId="16" xfId="0" applyFont="1" applyBorder="1" applyAlignment="1">
      <alignment/>
    </xf>
    <xf numFmtId="0" fontId="8" fillId="0" borderId="0" xfId="0" applyFont="1" applyAlignment="1">
      <alignment horizontal="left"/>
    </xf>
    <xf numFmtId="164" fontId="0" fillId="0" borderId="11" xfId="0" applyNumberForma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8" fillId="0" borderId="31" xfId="0" applyFont="1" applyBorder="1" applyAlignment="1">
      <alignment/>
    </xf>
    <xf numFmtId="0" fontId="3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33" xfId="0" applyFont="1" applyBorder="1" applyAlignment="1">
      <alignment horizontal="left"/>
    </xf>
    <xf numFmtId="3" fontId="31" fillId="35" borderId="29" xfId="0" applyNumberFormat="1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1333500</xdr:colOff>
      <xdr:row>24</xdr:row>
      <xdr:rowOff>304800</xdr:rowOff>
    </xdr:from>
    <xdr:to>
      <xdr:col>5</xdr:col>
      <xdr:colOff>495300</xdr:colOff>
      <xdr:row>26</xdr:row>
      <xdr:rowOff>114300</xdr:rowOff>
    </xdr:to>
    <xdr:sp>
      <xdr:nvSpPr>
        <xdr:cNvPr id="1" name="Oval 1"/>
        <xdr:cNvSpPr>
          <a:spLocks/>
        </xdr:cNvSpPr>
      </xdr:nvSpPr>
      <xdr:spPr>
        <a:xfrm>
          <a:off x="5810250" y="7477125"/>
          <a:ext cx="1790700" cy="466725"/>
        </a:xfrm>
        <a:prstGeom prst="ellips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5</xdr:col>
      <xdr:colOff>990600</xdr:colOff>
      <xdr:row>0</xdr:row>
      <xdr:rowOff>38100</xdr:rowOff>
    </xdr:from>
    <xdr:to>
      <xdr:col>8</xdr:col>
      <xdr:colOff>914400</xdr:colOff>
      <xdr:row>1</xdr:row>
      <xdr:rowOff>190500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38100"/>
          <a:ext cx="4057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971550</xdr:colOff>
      <xdr:row>0</xdr:row>
      <xdr:rowOff>0</xdr:rowOff>
    </xdr:from>
    <xdr:to>
      <xdr:col>8</xdr:col>
      <xdr:colOff>914400</xdr:colOff>
      <xdr:row>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0"/>
          <a:ext cx="4057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1333500</xdr:colOff>
      <xdr:row>24</xdr:row>
      <xdr:rowOff>304800</xdr:rowOff>
    </xdr:from>
    <xdr:to>
      <xdr:col>5</xdr:col>
      <xdr:colOff>495300</xdr:colOff>
      <xdr:row>26</xdr:row>
      <xdr:rowOff>114300</xdr:rowOff>
    </xdr:to>
    <xdr:sp>
      <xdr:nvSpPr>
        <xdr:cNvPr id="1" name="Oval 1"/>
        <xdr:cNvSpPr>
          <a:spLocks/>
        </xdr:cNvSpPr>
      </xdr:nvSpPr>
      <xdr:spPr>
        <a:xfrm>
          <a:off x="5810250" y="7515225"/>
          <a:ext cx="1790700" cy="466725"/>
        </a:xfrm>
        <a:prstGeom prst="ellips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5</xdr:col>
      <xdr:colOff>990600</xdr:colOff>
      <xdr:row>0</xdr:row>
      <xdr:rowOff>38100</xdr:rowOff>
    </xdr:from>
    <xdr:to>
      <xdr:col>8</xdr:col>
      <xdr:colOff>914400</xdr:colOff>
      <xdr:row>1</xdr:row>
      <xdr:rowOff>190500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38100"/>
          <a:ext cx="4057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="50" zoomScaleNormal="50" zoomScalePageLayoutView="0" workbookViewId="0" topLeftCell="A1">
      <selection activeCell="E36" sqref="E36"/>
    </sheetView>
  </sheetViews>
  <sheetFormatPr defaultColWidth="8.88671875" defaultRowHeight="18.75"/>
  <cols>
    <col min="1" max="1" width="3.3359375" style="0" customWidth="1"/>
    <col min="2" max="2" width="23.3359375" style="0" customWidth="1"/>
    <col min="3" max="3" width="25.5546875" style="0" customWidth="1"/>
    <col min="4" max="4" width="17.3359375" style="0" customWidth="1"/>
    <col min="5" max="5" width="13.3359375" style="0" customWidth="1"/>
    <col min="6" max="6" width="28.88671875" style="0" customWidth="1"/>
    <col min="7" max="7" width="11.77734375" style="0" customWidth="1"/>
    <col min="8" max="8" width="7.5546875" style="0" customWidth="1"/>
    <col min="9" max="9" width="11.10546875" style="0" customWidth="1"/>
  </cols>
  <sheetData>
    <row r="1" spans="2:13" ht="34.5">
      <c r="B1" s="113" t="s">
        <v>0</v>
      </c>
      <c r="L1" t="s">
        <v>97</v>
      </c>
      <c r="M1" t="s">
        <v>128</v>
      </c>
    </row>
    <row r="2" ht="38.25" customHeight="1" thickBot="1">
      <c r="B2" s="112" t="s">
        <v>1</v>
      </c>
    </row>
    <row r="3" spans="2:9" ht="20.25">
      <c r="B3" s="1" t="s">
        <v>2</v>
      </c>
      <c r="C3" s="2"/>
      <c r="D3" s="3" t="s">
        <v>3</v>
      </c>
      <c r="E3" s="4"/>
      <c r="F3" s="4"/>
      <c r="G3" s="5"/>
      <c r="H3" s="4" t="s">
        <v>4</v>
      </c>
      <c r="I3" s="6"/>
    </row>
    <row r="4" spans="2:9" ht="20.25">
      <c r="B4" s="7" t="s">
        <v>6</v>
      </c>
      <c r="C4" s="8"/>
      <c r="D4" s="9" t="s">
        <v>7</v>
      </c>
      <c r="E4" s="10"/>
      <c r="F4" s="10"/>
      <c r="G4" s="11"/>
      <c r="H4" s="12" t="s">
        <v>4</v>
      </c>
      <c r="I4" s="13"/>
    </row>
    <row r="5" spans="2:9" ht="24">
      <c r="B5" s="7" t="s">
        <v>8</v>
      </c>
      <c r="C5" s="14"/>
      <c r="D5" s="9" t="s">
        <v>9</v>
      </c>
      <c r="E5" s="10"/>
      <c r="F5" s="10"/>
      <c r="G5" s="11"/>
      <c r="H5" s="12" t="s">
        <v>10</v>
      </c>
      <c r="I5" s="13"/>
    </row>
    <row r="6" spans="2:9" ht="20.25">
      <c r="B6" s="7" t="s">
        <v>11</v>
      </c>
      <c r="C6" s="8"/>
      <c r="D6" s="9" t="s">
        <v>12</v>
      </c>
      <c r="E6" s="10"/>
      <c r="F6" s="15" t="s">
        <v>91</v>
      </c>
      <c r="G6" s="16"/>
      <c r="H6" s="17" t="s">
        <v>13</v>
      </c>
      <c r="I6" s="13"/>
    </row>
    <row r="7" spans="2:9" ht="24">
      <c r="B7" s="7" t="s">
        <v>14</v>
      </c>
      <c r="C7" s="8"/>
      <c r="D7" s="9" t="s">
        <v>15</v>
      </c>
      <c r="E7" s="10"/>
      <c r="F7" s="10"/>
      <c r="G7" s="18"/>
      <c r="H7" s="12" t="s">
        <v>16</v>
      </c>
      <c r="I7" s="13"/>
    </row>
    <row r="8" spans="2:9" ht="24">
      <c r="B8" s="7" t="s">
        <v>17</v>
      </c>
      <c r="C8" s="8"/>
      <c r="D8" s="9" t="s">
        <v>18</v>
      </c>
      <c r="E8" s="10"/>
      <c r="F8" s="10"/>
      <c r="G8" s="19">
        <f>G7*G4/100</f>
        <v>0</v>
      </c>
      <c r="H8" s="20" t="s">
        <v>19</v>
      </c>
      <c r="I8" s="13"/>
    </row>
    <row r="9" spans="2:9" ht="20.25">
      <c r="B9" s="7" t="s">
        <v>20</v>
      </c>
      <c r="C9" s="21"/>
      <c r="D9" s="9" t="s">
        <v>21</v>
      </c>
      <c r="E9" s="10"/>
      <c r="F9" s="10"/>
      <c r="G9" s="22"/>
      <c r="H9" s="23" t="s">
        <v>22</v>
      </c>
      <c r="I9" s="13"/>
    </row>
    <row r="10" spans="2:9" ht="21" thickBot="1">
      <c r="B10" s="24" t="s">
        <v>23</v>
      </c>
      <c r="C10" s="25"/>
      <c r="D10" s="26" t="s">
        <v>24</v>
      </c>
      <c r="E10" s="27"/>
      <c r="F10" s="27"/>
      <c r="G10" s="28">
        <f>G5*G7*G4/100+G9</f>
        <v>0</v>
      </c>
      <c r="H10" s="26" t="s">
        <v>22</v>
      </c>
      <c r="I10" s="29"/>
    </row>
    <row r="11" ht="21" thickBot="1">
      <c r="A11" s="30"/>
    </row>
    <row r="12" spans="2:6" ht="24">
      <c r="B12" s="31" t="s">
        <v>9</v>
      </c>
      <c r="C12" s="4"/>
      <c r="D12" s="4"/>
      <c r="E12" s="32">
        <f>G5</f>
        <v>0</v>
      </c>
      <c r="F12" s="33" t="s">
        <v>10</v>
      </c>
    </row>
    <row r="13" spans="2:9" ht="24">
      <c r="B13" s="34" t="s">
        <v>25</v>
      </c>
      <c r="C13" s="10"/>
      <c r="D13" s="10"/>
      <c r="E13" s="35"/>
      <c r="F13" s="13" t="s">
        <v>26</v>
      </c>
      <c r="I13" s="12"/>
    </row>
    <row r="14" spans="2:6" ht="18.75">
      <c r="B14" s="34" t="s">
        <v>27</v>
      </c>
      <c r="C14" s="10"/>
      <c r="D14" s="10"/>
      <c r="E14" s="36"/>
      <c r="F14" s="37" t="s">
        <v>28</v>
      </c>
    </row>
    <row r="15" spans="2:6" ht="24">
      <c r="B15" s="34" t="s">
        <v>29</v>
      </c>
      <c r="C15" s="10"/>
      <c r="D15" s="10"/>
      <c r="E15" s="38">
        <f>E13*E14</f>
        <v>0</v>
      </c>
      <c r="F15" s="13" t="s">
        <v>26</v>
      </c>
    </row>
    <row r="16" spans="2:6" ht="18.75">
      <c r="B16" s="34" t="s">
        <v>30</v>
      </c>
      <c r="C16" s="10"/>
      <c r="D16" s="10"/>
      <c r="E16" s="39">
        <f>G4</f>
        <v>0</v>
      </c>
      <c r="F16" s="13" t="s">
        <v>4</v>
      </c>
    </row>
    <row r="17" spans="2:6" ht="24">
      <c r="B17" s="7" t="s">
        <v>31</v>
      </c>
      <c r="C17" s="10"/>
      <c r="D17" s="10"/>
      <c r="E17" s="40"/>
      <c r="F17" s="13" t="s">
        <v>26</v>
      </c>
    </row>
    <row r="18" spans="2:6" ht="24">
      <c r="B18" s="34" t="s">
        <v>32</v>
      </c>
      <c r="C18" s="10"/>
      <c r="D18" s="10"/>
      <c r="E18" s="41">
        <f>E15-E17</f>
        <v>0</v>
      </c>
      <c r="F18" s="13" t="s">
        <v>26</v>
      </c>
    </row>
    <row r="19" spans="2:6" ht="18.75">
      <c r="B19" s="34" t="s">
        <v>33</v>
      </c>
      <c r="C19" s="42"/>
      <c r="D19" s="10"/>
      <c r="E19" s="111">
        <v>116500</v>
      </c>
      <c r="F19" s="13" t="s">
        <v>34</v>
      </c>
    </row>
    <row r="20" spans="2:9" ht="19.5" thickBot="1">
      <c r="B20" s="43" t="s">
        <v>35</v>
      </c>
      <c r="C20" s="27"/>
      <c r="D20" s="27"/>
      <c r="E20" s="114"/>
      <c r="F20" s="29" t="s">
        <v>36</v>
      </c>
      <c r="G20" s="12"/>
      <c r="H20" s="12"/>
      <c r="I20" s="12"/>
    </row>
    <row r="21" ht="19.5" thickBot="1"/>
    <row r="22" spans="2:6" ht="26.25" thickBot="1">
      <c r="B22" s="45" t="s">
        <v>37</v>
      </c>
      <c r="C22" s="46">
        <f>C3</f>
        <v>0</v>
      </c>
      <c r="D22" s="47">
        <f>C4</f>
        <v>0</v>
      </c>
      <c r="E22" s="48"/>
      <c r="F22" s="49">
        <f>C5</f>
        <v>0</v>
      </c>
    </row>
    <row r="23" spans="2:6" ht="30">
      <c r="B23" s="50" t="s">
        <v>38</v>
      </c>
      <c r="C23" s="51"/>
      <c r="D23" s="51"/>
      <c r="E23" s="52">
        <f>E18*E19/1000</f>
        <v>0</v>
      </c>
      <c r="F23" s="53" t="s">
        <v>39</v>
      </c>
    </row>
    <row r="24" spans="2:6" ht="25.5">
      <c r="B24" s="50" t="s">
        <v>40</v>
      </c>
      <c r="C24" s="51"/>
      <c r="D24" s="51"/>
      <c r="E24" s="110">
        <f>E23*G5</f>
        <v>0</v>
      </c>
      <c r="F24" s="53" t="s">
        <v>41</v>
      </c>
    </row>
    <row r="25" spans="2:6" ht="25.5">
      <c r="B25" s="50" t="s">
        <v>42</v>
      </c>
      <c r="C25" s="51"/>
      <c r="D25" s="51"/>
      <c r="E25" s="110">
        <f>E24*E20</f>
        <v>0</v>
      </c>
      <c r="F25" s="53" t="s">
        <v>43</v>
      </c>
    </row>
    <row r="26" spans="2:6" ht="26.25" thickBot="1">
      <c r="B26" s="54" t="s">
        <v>44</v>
      </c>
      <c r="C26" s="55"/>
      <c r="D26" s="55"/>
      <c r="E26" s="56" t="e">
        <f>G10/E25</f>
        <v>#DIV/0!</v>
      </c>
      <c r="F26" s="57" t="s">
        <v>45</v>
      </c>
    </row>
    <row r="27" ht="14.25" customHeight="1"/>
    <row r="28" spans="1:7" ht="7.5" customHeight="1" thickBot="1">
      <c r="A28" s="58"/>
      <c r="B28" s="58"/>
      <c r="C28" s="58"/>
      <c r="D28" s="58"/>
      <c r="E28" s="58"/>
      <c r="F28" s="58"/>
      <c r="G28" s="58"/>
    </row>
    <row r="29" spans="1:7" ht="36" thickBot="1">
      <c r="A29" s="58"/>
      <c r="B29" s="59" t="s">
        <v>46</v>
      </c>
      <c r="C29" s="60"/>
      <c r="D29" s="60"/>
      <c r="E29" s="147">
        <f>E25</f>
        <v>0</v>
      </c>
      <c r="F29" s="61" t="s">
        <v>22</v>
      </c>
      <c r="G29" s="58"/>
    </row>
    <row r="30" spans="1:7" ht="16.5" customHeight="1">
      <c r="A30" s="58"/>
      <c r="B30" s="58"/>
      <c r="C30" s="58"/>
      <c r="D30" s="58"/>
      <c r="E30" s="58"/>
      <c r="F30" s="58"/>
      <c r="G30" s="58"/>
    </row>
    <row r="31" spans="1:7" ht="0.75" customHeight="1" hidden="1">
      <c r="A31" s="58"/>
      <c r="B31" s="62"/>
      <c r="C31" s="63"/>
      <c r="D31" s="64"/>
      <c r="E31" s="62"/>
      <c r="F31" s="63"/>
      <c r="G31" s="63"/>
    </row>
    <row r="32" ht="18.75" hidden="1"/>
    <row r="33" spans="2:9" ht="19.5" thickBot="1">
      <c r="B33" t="s">
        <v>47</v>
      </c>
      <c r="E33" s="65"/>
      <c r="F33" s="65"/>
      <c r="I33" s="66"/>
    </row>
    <row r="34" spans="2:9" ht="27">
      <c r="B34" s="121"/>
      <c r="C34" s="67"/>
      <c r="D34" s="68" t="s">
        <v>48</v>
      </c>
      <c r="E34" s="68"/>
      <c r="F34" s="69"/>
      <c r="I34" s="66"/>
    </row>
    <row r="35" spans="2:6" ht="18.75">
      <c r="B35" s="122"/>
      <c r="C35" s="63"/>
      <c r="D35" s="70" t="s">
        <v>49</v>
      </c>
      <c r="E35" s="70"/>
      <c r="F35" s="71"/>
    </row>
    <row r="36" spans="2:6" ht="19.5" thickBot="1">
      <c r="B36" s="72"/>
      <c r="C36" s="73"/>
      <c r="D36" s="73" t="s">
        <v>50</v>
      </c>
      <c r="E36" s="73"/>
      <c r="F36" s="74"/>
    </row>
    <row r="37" ht="18.75" customHeight="1"/>
    <row r="38" ht="22.5">
      <c r="B38" s="125"/>
    </row>
  </sheetData>
  <sheetProtection/>
  <printOptions/>
  <pageMargins left="1.54" right="0.75" top="0.75" bottom="0.82" header="0.5" footer="0.5"/>
  <pageSetup fitToHeight="1" fitToWidth="1" horizontalDpi="300" verticalDpi="300" orientation="landscape" paperSize="9" scale="54" r:id="rId4"/>
  <headerFooter alignWithMargins="0">
    <oddFooter>&amp;L&amp;8kalkyler/&amp;F
&amp;D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="50" zoomScaleNormal="50" zoomScalePageLayoutView="0" workbookViewId="0" topLeftCell="A1">
      <selection activeCell="E36" sqref="E36"/>
    </sheetView>
  </sheetViews>
  <sheetFormatPr defaultColWidth="8.88671875" defaultRowHeight="18.75"/>
  <cols>
    <col min="1" max="1" width="3.3359375" style="0" customWidth="1"/>
    <col min="2" max="2" width="23.3359375" style="0" customWidth="1"/>
    <col min="3" max="3" width="25.5546875" style="0" customWidth="1"/>
    <col min="4" max="4" width="17.3359375" style="0" customWidth="1"/>
    <col min="5" max="5" width="13.5546875" style="0" customWidth="1"/>
    <col min="6" max="6" width="28.88671875" style="0" customWidth="1"/>
    <col min="7" max="7" width="11.5546875" style="0" customWidth="1"/>
    <col min="8" max="8" width="7.5546875" style="0" customWidth="1"/>
    <col min="9" max="9" width="11.10546875" style="0" customWidth="1"/>
  </cols>
  <sheetData>
    <row r="1" spans="2:13" ht="34.5">
      <c r="B1" s="113" t="s">
        <v>0</v>
      </c>
      <c r="L1" t="s">
        <v>97</v>
      </c>
      <c r="M1" t="s">
        <v>128</v>
      </c>
    </row>
    <row r="2" ht="39.75" customHeight="1" thickBot="1">
      <c r="B2" s="112" t="s">
        <v>87</v>
      </c>
    </row>
    <row r="3" spans="2:9" ht="20.25">
      <c r="B3" s="1" t="s">
        <v>2</v>
      </c>
      <c r="C3" s="2"/>
      <c r="D3" s="3" t="s">
        <v>3</v>
      </c>
      <c r="E3" s="4"/>
      <c r="F3" s="4"/>
      <c r="G3" s="5"/>
      <c r="H3" s="4" t="s">
        <v>4</v>
      </c>
      <c r="I3" s="6"/>
    </row>
    <row r="4" spans="2:9" ht="20.25">
      <c r="B4" s="7" t="s">
        <v>6</v>
      </c>
      <c r="C4" s="8"/>
      <c r="D4" s="9" t="s">
        <v>51</v>
      </c>
      <c r="E4" s="10"/>
      <c r="F4" s="10"/>
      <c r="G4" s="11"/>
      <c r="H4" s="12" t="s">
        <v>4</v>
      </c>
      <c r="I4" s="13"/>
    </row>
    <row r="5" spans="2:9" ht="24">
      <c r="B5" s="7" t="s">
        <v>8</v>
      </c>
      <c r="C5" s="14"/>
      <c r="D5" s="9" t="s">
        <v>9</v>
      </c>
      <c r="E5" s="10"/>
      <c r="F5" s="10"/>
      <c r="G5" s="11"/>
      <c r="H5" s="12" t="s">
        <v>10</v>
      </c>
      <c r="I5" s="13"/>
    </row>
    <row r="6" spans="2:9" ht="20.25">
      <c r="B6" s="7" t="s">
        <v>11</v>
      </c>
      <c r="C6" s="8"/>
      <c r="D6" s="9" t="s">
        <v>12</v>
      </c>
      <c r="E6" s="10"/>
      <c r="F6" s="15" t="s">
        <v>52</v>
      </c>
      <c r="G6" s="16"/>
      <c r="H6" s="17" t="s">
        <v>13</v>
      </c>
      <c r="I6" s="13"/>
    </row>
    <row r="7" spans="2:9" ht="24">
      <c r="B7" s="7" t="s">
        <v>14</v>
      </c>
      <c r="C7" s="8"/>
      <c r="D7" s="9" t="s">
        <v>53</v>
      </c>
      <c r="E7" s="10"/>
      <c r="F7" s="10"/>
      <c r="G7" s="18"/>
      <c r="H7" s="12" t="s">
        <v>16</v>
      </c>
      <c r="I7" s="13"/>
    </row>
    <row r="8" spans="2:9" ht="24">
      <c r="B8" s="7" t="s">
        <v>17</v>
      </c>
      <c r="C8" s="8"/>
      <c r="D8" s="9" t="s">
        <v>54</v>
      </c>
      <c r="E8" s="10"/>
      <c r="F8" s="10"/>
      <c r="G8" s="19">
        <f>G7*G4/100</f>
        <v>0</v>
      </c>
      <c r="H8" s="20" t="s">
        <v>19</v>
      </c>
      <c r="I8" s="13"/>
    </row>
    <row r="9" spans="2:9" ht="20.25">
      <c r="B9" s="7" t="s">
        <v>20</v>
      </c>
      <c r="C9" s="21"/>
      <c r="D9" s="9" t="s">
        <v>55</v>
      </c>
      <c r="E9" s="10"/>
      <c r="F9" s="10"/>
      <c r="G9" s="22"/>
      <c r="H9" s="23" t="s">
        <v>22</v>
      </c>
      <c r="I9" s="13"/>
    </row>
    <row r="10" spans="2:9" ht="21" thickBot="1">
      <c r="B10" s="24" t="s">
        <v>23</v>
      </c>
      <c r="C10" s="25"/>
      <c r="D10" s="26" t="s">
        <v>56</v>
      </c>
      <c r="E10" s="27"/>
      <c r="F10" s="27"/>
      <c r="G10" s="28">
        <f>G5*G7*G4/100+G9</f>
        <v>0</v>
      </c>
      <c r="H10" s="26" t="s">
        <v>22</v>
      </c>
      <c r="I10" s="29"/>
    </row>
    <row r="11" ht="21" thickBot="1">
      <c r="A11" s="30"/>
    </row>
    <row r="12" spans="2:6" ht="24">
      <c r="B12" s="31" t="s">
        <v>9</v>
      </c>
      <c r="C12" s="4"/>
      <c r="D12" s="4"/>
      <c r="E12" s="32">
        <f>G5</f>
        <v>0</v>
      </c>
      <c r="F12" s="33" t="s">
        <v>10</v>
      </c>
    </row>
    <row r="13" spans="2:9" ht="25.5">
      <c r="B13" s="34" t="s">
        <v>25</v>
      </c>
      <c r="C13" s="10"/>
      <c r="D13" s="10"/>
      <c r="E13" s="35"/>
      <c r="F13" s="13" t="s">
        <v>26</v>
      </c>
      <c r="I13" s="12"/>
    </row>
    <row r="14" spans="2:6" ht="18.75">
      <c r="B14" s="34" t="s">
        <v>27</v>
      </c>
      <c r="C14" s="10"/>
      <c r="D14" s="10"/>
      <c r="E14" s="36"/>
      <c r="F14" s="37" t="s">
        <v>28</v>
      </c>
    </row>
    <row r="15" spans="2:6" ht="25.5">
      <c r="B15" s="34" t="s">
        <v>29</v>
      </c>
      <c r="C15" s="10"/>
      <c r="D15" s="10"/>
      <c r="E15" s="38">
        <f>E13*E14</f>
        <v>0</v>
      </c>
      <c r="F15" s="13" t="s">
        <v>26</v>
      </c>
    </row>
    <row r="16" spans="2:6" ht="18.75">
      <c r="B16" s="34" t="s">
        <v>30</v>
      </c>
      <c r="C16" s="10"/>
      <c r="D16" s="10"/>
      <c r="E16" s="39">
        <f>G4</f>
        <v>0</v>
      </c>
      <c r="F16" s="13" t="s">
        <v>4</v>
      </c>
    </row>
    <row r="17" spans="2:6" ht="24">
      <c r="B17" s="7" t="s">
        <v>31</v>
      </c>
      <c r="C17" s="10"/>
      <c r="D17" s="10"/>
      <c r="E17" s="40"/>
      <c r="F17" s="13" t="s">
        <v>26</v>
      </c>
    </row>
    <row r="18" spans="2:6" ht="25.5">
      <c r="B18" s="34" t="s">
        <v>32</v>
      </c>
      <c r="C18" s="10"/>
      <c r="D18" s="10"/>
      <c r="E18" s="41">
        <f>E15-E17</f>
        <v>0</v>
      </c>
      <c r="F18" s="13" t="s">
        <v>26</v>
      </c>
    </row>
    <row r="19" spans="2:6" ht="18.75">
      <c r="B19" s="34" t="s">
        <v>33</v>
      </c>
      <c r="C19" s="42"/>
      <c r="D19" s="10"/>
      <c r="E19" s="40">
        <v>116500</v>
      </c>
      <c r="F19" s="13" t="s">
        <v>57</v>
      </c>
    </row>
    <row r="20" spans="2:9" ht="19.5" thickBot="1">
      <c r="B20" s="43" t="s">
        <v>35</v>
      </c>
      <c r="C20" s="27"/>
      <c r="D20" s="27"/>
      <c r="E20" s="44"/>
      <c r="F20" s="29" t="s">
        <v>36</v>
      </c>
      <c r="G20" s="12"/>
      <c r="H20" s="12"/>
      <c r="I20" s="12"/>
    </row>
    <row r="21" ht="19.5" thickBot="1"/>
    <row r="22" spans="2:6" ht="26.25" thickBot="1">
      <c r="B22" s="45" t="s">
        <v>37</v>
      </c>
      <c r="C22" s="46">
        <f>C3</f>
        <v>0</v>
      </c>
      <c r="D22" s="47">
        <f>C4</f>
        <v>0</v>
      </c>
      <c r="E22" s="48"/>
      <c r="F22" s="49">
        <f>C5</f>
        <v>0</v>
      </c>
    </row>
    <row r="23" spans="2:6" ht="28.5">
      <c r="B23" s="50" t="s">
        <v>38</v>
      </c>
      <c r="C23" s="51"/>
      <c r="D23" s="51"/>
      <c r="E23" s="52">
        <f>E18*E19/1000</f>
        <v>0</v>
      </c>
      <c r="F23" s="53" t="s">
        <v>39</v>
      </c>
    </row>
    <row r="24" spans="2:6" ht="25.5">
      <c r="B24" s="50" t="s">
        <v>40</v>
      </c>
      <c r="C24" s="51"/>
      <c r="D24" s="51"/>
      <c r="E24" s="110">
        <f>E23*G5</f>
        <v>0</v>
      </c>
      <c r="F24" s="53" t="s">
        <v>41</v>
      </c>
    </row>
    <row r="25" spans="2:6" ht="25.5">
      <c r="B25" s="50" t="s">
        <v>42</v>
      </c>
      <c r="C25" s="51"/>
      <c r="D25" s="51"/>
      <c r="E25" s="110">
        <f>E24*E20</f>
        <v>0</v>
      </c>
      <c r="F25" s="53" t="s">
        <v>43</v>
      </c>
    </row>
    <row r="26" spans="2:6" ht="26.25" thickBot="1">
      <c r="B26" s="54" t="s">
        <v>44</v>
      </c>
      <c r="C26" s="55"/>
      <c r="D26" s="55"/>
      <c r="E26" s="56" t="e">
        <f>G10/E25</f>
        <v>#DIV/0!</v>
      </c>
      <c r="F26" s="57" t="s">
        <v>45</v>
      </c>
    </row>
    <row r="27" ht="21" customHeight="1" thickBot="1"/>
    <row r="28" spans="1:7" ht="19.5" hidden="1" thickBot="1">
      <c r="A28" s="58"/>
      <c r="B28" s="58"/>
      <c r="C28" s="58"/>
      <c r="D28" s="58"/>
      <c r="E28" s="58"/>
      <c r="F28" s="58"/>
      <c r="G28" s="58"/>
    </row>
    <row r="29" spans="1:7" ht="36" thickBot="1">
      <c r="A29" s="58"/>
      <c r="B29" s="59" t="s">
        <v>46</v>
      </c>
      <c r="C29" s="60"/>
      <c r="D29" s="60"/>
      <c r="E29" s="147">
        <f>E25</f>
        <v>0</v>
      </c>
      <c r="F29" s="61" t="s">
        <v>22</v>
      </c>
      <c r="G29" s="58"/>
    </row>
    <row r="30" spans="1:7" ht="18.75">
      <c r="A30" s="58"/>
      <c r="B30" s="58"/>
      <c r="C30" s="58"/>
      <c r="D30" s="58"/>
      <c r="E30" s="58"/>
      <c r="F30" s="58"/>
      <c r="G30" s="58"/>
    </row>
    <row r="31" spans="1:7" ht="0.75" customHeight="1">
      <c r="A31" s="58"/>
      <c r="B31" s="62"/>
      <c r="C31" s="63"/>
      <c r="D31" s="64"/>
      <c r="E31" s="62"/>
      <c r="F31" s="63"/>
      <c r="G31" s="63"/>
    </row>
    <row r="32" ht="18.75" hidden="1"/>
    <row r="33" spans="2:9" ht="19.5" thickBot="1">
      <c r="B33" t="s">
        <v>47</v>
      </c>
      <c r="E33" s="65"/>
      <c r="F33" s="65"/>
      <c r="I33" s="66"/>
    </row>
    <row r="34" spans="2:9" ht="27">
      <c r="B34" s="121"/>
      <c r="C34" s="67"/>
      <c r="D34" s="68" t="s">
        <v>48</v>
      </c>
      <c r="E34" s="68"/>
      <c r="F34" s="69"/>
      <c r="I34" s="66"/>
    </row>
    <row r="35" spans="2:6" ht="18.75">
      <c r="B35" s="122"/>
      <c r="C35" s="63"/>
      <c r="D35" s="70" t="s">
        <v>49</v>
      </c>
      <c r="E35" s="70"/>
      <c r="F35" s="71"/>
    </row>
    <row r="36" spans="2:6" ht="19.5" thickBot="1">
      <c r="B36" s="72"/>
      <c r="C36" s="73"/>
      <c r="D36" s="73" t="s">
        <v>50</v>
      </c>
      <c r="E36" s="73"/>
      <c r="F36" s="74"/>
    </row>
  </sheetData>
  <sheetProtection/>
  <printOptions/>
  <pageMargins left="1.54" right="0.75" top="1" bottom="1" header="0.5" footer="0.5"/>
  <pageSetup fitToHeight="1" fitToWidth="1" horizontalDpi="300" verticalDpi="300" orientation="landscape" paperSize="9" scale="54" r:id="rId2"/>
  <headerFooter alignWithMargins="0">
    <oddFooter>&amp;L&amp;10kalkyler/&amp;F
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V34"/>
  <sheetViews>
    <sheetView zoomScale="50" zoomScaleNormal="50" zoomScalePageLayoutView="0" workbookViewId="0" topLeftCell="A1">
      <selection activeCell="H10" sqref="H10"/>
    </sheetView>
  </sheetViews>
  <sheetFormatPr defaultColWidth="8.88671875" defaultRowHeight="18.75"/>
  <cols>
    <col min="1" max="1" width="4.77734375" style="0" customWidth="1"/>
    <col min="2" max="2" width="10.5546875" style="0" customWidth="1"/>
    <col min="3" max="3" width="8.6640625" style="0" customWidth="1"/>
    <col min="11" max="11" width="8.99609375" style="0" customWidth="1"/>
    <col min="12" max="12" width="12.88671875" style="0" customWidth="1"/>
    <col min="13" max="13" width="10.6640625" style="0" customWidth="1"/>
  </cols>
  <sheetData>
    <row r="1" ht="8.25" customHeight="1"/>
    <row r="2" spans="2:13" ht="34.5">
      <c r="B2" s="75" t="s">
        <v>58</v>
      </c>
      <c r="M2" s="75" t="s">
        <v>108</v>
      </c>
    </row>
    <row r="3" ht="7.5" customHeight="1" thickBot="1">
      <c r="B3" s="76"/>
    </row>
    <row r="4" spans="2:22" ht="27">
      <c r="B4" s="146" t="s">
        <v>117</v>
      </c>
      <c r="C4" s="78"/>
      <c r="D4" s="77" t="s">
        <v>59</v>
      </c>
      <c r="E4" s="78"/>
      <c r="F4" s="78"/>
      <c r="G4" s="78"/>
      <c r="H4" s="79"/>
      <c r="I4" s="78"/>
      <c r="J4" s="78"/>
      <c r="K4" s="33"/>
      <c r="L4" s="12"/>
      <c r="M4" s="146" t="s">
        <v>109</v>
      </c>
      <c r="N4" s="78"/>
      <c r="O4" s="77" t="s">
        <v>106</v>
      </c>
      <c r="P4" s="78"/>
      <c r="Q4" s="78"/>
      <c r="R4" s="78"/>
      <c r="S4" s="79"/>
      <c r="T4" s="78"/>
      <c r="U4" s="78"/>
      <c r="V4" s="33"/>
    </row>
    <row r="5" spans="2:22" ht="20.25">
      <c r="B5" s="116" t="s">
        <v>60</v>
      </c>
      <c r="C5" s="141" t="s">
        <v>61</v>
      </c>
      <c r="D5" s="143" t="s">
        <v>62</v>
      </c>
      <c r="E5" s="12"/>
      <c r="F5" s="12"/>
      <c r="G5" s="12" t="s">
        <v>63</v>
      </c>
      <c r="H5" s="12"/>
      <c r="I5" s="20"/>
      <c r="J5" s="12"/>
      <c r="K5" s="13"/>
      <c r="L5" s="12"/>
      <c r="M5" s="116" t="s">
        <v>60</v>
      </c>
      <c r="N5" s="141" t="s">
        <v>61</v>
      </c>
      <c r="O5" s="143" t="s">
        <v>105</v>
      </c>
      <c r="P5" s="12"/>
      <c r="R5" s="12" t="s">
        <v>107</v>
      </c>
      <c r="S5" s="12"/>
      <c r="T5" s="20"/>
      <c r="U5" s="12"/>
      <c r="V5" s="13"/>
    </row>
    <row r="6" spans="2:22" ht="19.5" thickBot="1">
      <c r="B6" s="80" t="s">
        <v>64</v>
      </c>
      <c r="C6" s="81" t="s">
        <v>65</v>
      </c>
      <c r="D6" s="80">
        <v>150</v>
      </c>
      <c r="E6" s="81">
        <v>175</v>
      </c>
      <c r="F6" s="81">
        <v>200</v>
      </c>
      <c r="G6" s="81">
        <v>225</v>
      </c>
      <c r="H6" s="81">
        <v>250</v>
      </c>
      <c r="I6" s="81">
        <v>300</v>
      </c>
      <c r="J6" s="81">
        <v>350</v>
      </c>
      <c r="K6" s="82">
        <v>400</v>
      </c>
      <c r="L6" s="141"/>
      <c r="M6" s="80" t="s">
        <v>64</v>
      </c>
      <c r="N6" s="81" t="s">
        <v>65</v>
      </c>
      <c r="O6" s="80">
        <v>150</v>
      </c>
      <c r="P6" s="81">
        <v>175</v>
      </c>
      <c r="Q6" s="81">
        <v>200</v>
      </c>
      <c r="R6" s="81">
        <v>225</v>
      </c>
      <c r="S6" s="81">
        <v>250</v>
      </c>
      <c r="T6" s="81">
        <v>300</v>
      </c>
      <c r="U6" s="81">
        <v>350</v>
      </c>
      <c r="V6" s="82">
        <v>400</v>
      </c>
    </row>
    <row r="7" spans="2:22" ht="18.75">
      <c r="B7" s="83">
        <v>0</v>
      </c>
      <c r="C7" s="85">
        <v>0</v>
      </c>
      <c r="D7" s="32">
        <v>0.251</v>
      </c>
      <c r="E7" s="32">
        <v>0.224</v>
      </c>
      <c r="F7" s="32">
        <v>0.202</v>
      </c>
      <c r="G7" s="32">
        <v>0.185</v>
      </c>
      <c r="H7" s="32">
        <v>0.171</v>
      </c>
      <c r="I7" s="84">
        <v>0.15</v>
      </c>
      <c r="J7" s="32">
        <v>0.134</v>
      </c>
      <c r="K7" s="85">
        <v>0.122</v>
      </c>
      <c r="L7" s="141"/>
      <c r="M7" s="83">
        <v>0</v>
      </c>
      <c r="N7" s="85">
        <v>0</v>
      </c>
      <c r="O7" s="84">
        <v>0.27</v>
      </c>
      <c r="P7" s="84">
        <v>0.241</v>
      </c>
      <c r="Q7" s="84">
        <v>0.218</v>
      </c>
      <c r="R7" s="84">
        <v>0.199</v>
      </c>
      <c r="S7" s="84">
        <v>0.184</v>
      </c>
      <c r="T7" s="84">
        <v>0.161</v>
      </c>
      <c r="U7" s="84">
        <v>0.144</v>
      </c>
      <c r="V7" s="134">
        <v>0.131</v>
      </c>
    </row>
    <row r="8" spans="2:22" ht="18.75">
      <c r="B8" s="118">
        <v>100</v>
      </c>
      <c r="C8" s="88">
        <v>0.382</v>
      </c>
      <c r="D8" s="87">
        <v>0.179</v>
      </c>
      <c r="E8" s="87">
        <v>0.166</v>
      </c>
      <c r="F8" s="87">
        <v>0.155</v>
      </c>
      <c r="G8" s="87">
        <v>0.146</v>
      </c>
      <c r="H8" s="87">
        <v>0.138</v>
      </c>
      <c r="I8" s="87">
        <v>0.125</v>
      </c>
      <c r="J8" s="87">
        <v>0.113</v>
      </c>
      <c r="K8" s="88">
        <v>0.104</v>
      </c>
      <c r="L8" s="141"/>
      <c r="M8" s="118">
        <v>100</v>
      </c>
      <c r="N8" s="88">
        <v>0.382</v>
      </c>
      <c r="O8" s="135">
        <v>0.193</v>
      </c>
      <c r="P8" s="135">
        <v>0.179</v>
      </c>
      <c r="Q8" s="135">
        <v>0.167</v>
      </c>
      <c r="R8" s="135">
        <v>0.157</v>
      </c>
      <c r="S8" s="135">
        <v>0.149</v>
      </c>
      <c r="T8" s="135">
        <v>0.135</v>
      </c>
      <c r="U8" s="135">
        <v>0.122</v>
      </c>
      <c r="V8" s="136">
        <v>0.112</v>
      </c>
    </row>
    <row r="9" spans="2:22" ht="18.75">
      <c r="B9" s="86">
        <v>125</v>
      </c>
      <c r="C9" s="88">
        <v>0.326</v>
      </c>
      <c r="D9" s="87">
        <v>0.168</v>
      </c>
      <c r="E9" s="87">
        <v>0.156</v>
      </c>
      <c r="F9" s="87">
        <v>0.147</v>
      </c>
      <c r="G9" s="87">
        <v>0.139</v>
      </c>
      <c r="H9" s="87">
        <v>0.132</v>
      </c>
      <c r="I9" s="87">
        <v>0.12</v>
      </c>
      <c r="J9" s="87">
        <v>0.109</v>
      </c>
      <c r="K9" s="88">
        <v>0.101</v>
      </c>
      <c r="L9" s="141"/>
      <c r="M9" s="86">
        <v>125</v>
      </c>
      <c r="N9" s="88">
        <v>0.326</v>
      </c>
      <c r="O9" s="135">
        <v>0.181</v>
      </c>
      <c r="P9" s="135">
        <v>0.168</v>
      </c>
      <c r="Q9" s="135">
        <v>0.158</v>
      </c>
      <c r="R9" s="135">
        <v>0.15</v>
      </c>
      <c r="S9" s="135">
        <v>0.142</v>
      </c>
      <c r="T9" s="135">
        <v>0.129</v>
      </c>
      <c r="U9" s="135">
        <v>0.117</v>
      </c>
      <c r="V9" s="136">
        <v>0.109</v>
      </c>
    </row>
    <row r="10" spans="2:22" ht="18.75">
      <c r="B10" s="86">
        <v>150</v>
      </c>
      <c r="C10" s="91">
        <v>0.286</v>
      </c>
      <c r="D10" s="87">
        <v>0.158</v>
      </c>
      <c r="E10" s="87">
        <v>0.148</v>
      </c>
      <c r="F10" s="87">
        <v>0.14</v>
      </c>
      <c r="G10" s="87">
        <v>0.133</v>
      </c>
      <c r="H10" s="87">
        <v>0.126</v>
      </c>
      <c r="I10" s="87">
        <v>0.116</v>
      </c>
      <c r="J10" s="87">
        <v>0.105</v>
      </c>
      <c r="K10" s="88">
        <v>0.098</v>
      </c>
      <c r="L10" s="141"/>
      <c r="M10" s="86">
        <v>150</v>
      </c>
      <c r="N10" s="91">
        <v>0.286</v>
      </c>
      <c r="O10" s="135">
        <v>0.17</v>
      </c>
      <c r="P10" s="135">
        <v>0.159</v>
      </c>
      <c r="Q10" s="135">
        <v>0.151</v>
      </c>
      <c r="R10" s="135">
        <v>0.143</v>
      </c>
      <c r="S10" s="135">
        <v>0.136</v>
      </c>
      <c r="T10" s="135">
        <v>0.125</v>
      </c>
      <c r="U10" s="135">
        <v>0.113</v>
      </c>
      <c r="V10" s="136">
        <v>0.106</v>
      </c>
    </row>
    <row r="11" spans="2:22" ht="18.75">
      <c r="B11" s="86">
        <v>175</v>
      </c>
      <c r="C11" s="91">
        <v>0.256</v>
      </c>
      <c r="D11" s="87">
        <v>0.15</v>
      </c>
      <c r="E11" s="87">
        <v>0.141</v>
      </c>
      <c r="F11" s="87">
        <v>0.134</v>
      </c>
      <c r="G11" s="87">
        <v>0.127</v>
      </c>
      <c r="H11" s="87">
        <v>0.121</v>
      </c>
      <c r="I11" s="87">
        <v>0.112</v>
      </c>
      <c r="J11" s="87">
        <v>0.102</v>
      </c>
      <c r="K11" s="88">
        <v>0.096</v>
      </c>
      <c r="L11" s="141"/>
      <c r="M11" s="86">
        <v>175</v>
      </c>
      <c r="N11" s="91">
        <v>0.256</v>
      </c>
      <c r="O11" s="135">
        <v>0.162</v>
      </c>
      <c r="P11" s="135">
        <v>0.152</v>
      </c>
      <c r="Q11" s="135">
        <v>0.144</v>
      </c>
      <c r="R11" s="135">
        <v>0.137</v>
      </c>
      <c r="S11" s="135">
        <v>0.13</v>
      </c>
      <c r="T11" s="135">
        <v>0.121</v>
      </c>
      <c r="U11" s="135">
        <v>0.11</v>
      </c>
      <c r="V11" s="136">
        <v>0.103</v>
      </c>
    </row>
    <row r="12" spans="2:22" ht="18.75">
      <c r="B12" s="86">
        <v>200</v>
      </c>
      <c r="C12" s="91">
        <v>0.225</v>
      </c>
      <c r="D12" s="87">
        <v>0.141</v>
      </c>
      <c r="E12" s="87">
        <v>0.134</v>
      </c>
      <c r="F12" s="87">
        <v>0.127</v>
      </c>
      <c r="G12" s="87">
        <v>0.121</v>
      </c>
      <c r="H12" s="87">
        <v>0.116</v>
      </c>
      <c r="I12" s="87">
        <v>0.108</v>
      </c>
      <c r="J12" s="87">
        <v>0.099</v>
      </c>
      <c r="K12" s="88">
        <v>0.093</v>
      </c>
      <c r="L12" s="141"/>
      <c r="M12" s="86">
        <v>200</v>
      </c>
      <c r="N12" s="91">
        <v>0.225</v>
      </c>
      <c r="O12" s="135">
        <v>0.152</v>
      </c>
      <c r="P12" s="135">
        <v>0.144</v>
      </c>
      <c r="Q12" s="135">
        <v>0.137</v>
      </c>
      <c r="R12" s="135">
        <v>0.13</v>
      </c>
      <c r="S12" s="135">
        <v>0.125</v>
      </c>
      <c r="T12" s="135">
        <v>0.116</v>
      </c>
      <c r="U12" s="135">
        <v>0.107</v>
      </c>
      <c r="V12" s="136">
        <v>0.1</v>
      </c>
    </row>
    <row r="13" spans="2:22" ht="18.75">
      <c r="B13" s="86">
        <v>225</v>
      </c>
      <c r="C13" s="91">
        <v>0.204</v>
      </c>
      <c r="D13" s="87">
        <v>0.134</v>
      </c>
      <c r="E13" s="87">
        <v>0.128</v>
      </c>
      <c r="F13" s="87">
        <v>0.122</v>
      </c>
      <c r="G13" s="87">
        <v>0.117</v>
      </c>
      <c r="H13" s="87">
        <v>0.112</v>
      </c>
      <c r="I13" s="87">
        <v>0.104</v>
      </c>
      <c r="J13" s="87">
        <v>0.096</v>
      </c>
      <c r="K13" s="88">
        <v>0.091</v>
      </c>
      <c r="L13" s="141"/>
      <c r="M13" s="86">
        <v>225</v>
      </c>
      <c r="N13" s="91">
        <v>0.204</v>
      </c>
      <c r="O13" s="135">
        <v>0.144</v>
      </c>
      <c r="P13" s="135">
        <v>0.138</v>
      </c>
      <c r="Q13" s="135">
        <v>0.131</v>
      </c>
      <c r="R13" s="135">
        <v>0.126</v>
      </c>
      <c r="S13" s="135">
        <v>0.121</v>
      </c>
      <c r="T13" s="135">
        <v>0.112</v>
      </c>
      <c r="U13" s="135">
        <v>0.133</v>
      </c>
      <c r="V13" s="136">
        <v>0.098</v>
      </c>
    </row>
    <row r="14" spans="2:22" ht="18.75">
      <c r="B14" s="86">
        <v>250</v>
      </c>
      <c r="C14" s="91">
        <v>0.189</v>
      </c>
      <c r="D14" s="87">
        <v>0.128</v>
      </c>
      <c r="E14" s="87">
        <v>0.122</v>
      </c>
      <c r="F14" s="87">
        <v>0.117</v>
      </c>
      <c r="G14" s="87">
        <v>0.112</v>
      </c>
      <c r="H14" s="87">
        <v>0.108</v>
      </c>
      <c r="I14" s="87">
        <v>0.101</v>
      </c>
      <c r="J14" s="87">
        <v>0.094</v>
      </c>
      <c r="K14" s="88">
        <v>0.089</v>
      </c>
      <c r="L14" s="141"/>
      <c r="M14" s="86">
        <v>250</v>
      </c>
      <c r="N14" s="91">
        <v>0.188</v>
      </c>
      <c r="O14" s="135">
        <v>0.138</v>
      </c>
      <c r="P14" s="135">
        <v>0.131</v>
      </c>
      <c r="Q14" s="135">
        <v>0.126</v>
      </c>
      <c r="R14" s="135">
        <v>0.121</v>
      </c>
      <c r="S14" s="135">
        <v>0.116</v>
      </c>
      <c r="T14" s="135">
        <v>0.109</v>
      </c>
      <c r="U14" s="135">
        <v>0.101</v>
      </c>
      <c r="V14" s="136">
        <v>0.096</v>
      </c>
    </row>
    <row r="15" spans="2:22" ht="18.75">
      <c r="B15" s="86">
        <v>275</v>
      </c>
      <c r="C15" s="91">
        <v>0.174</v>
      </c>
      <c r="D15" s="87">
        <v>0.123</v>
      </c>
      <c r="E15" s="87">
        <v>0.117</v>
      </c>
      <c r="F15" s="87">
        <v>0.113</v>
      </c>
      <c r="G15" s="87">
        <v>0.109</v>
      </c>
      <c r="H15" s="87">
        <v>0.105</v>
      </c>
      <c r="I15" s="87">
        <v>0.098</v>
      </c>
      <c r="J15" s="87">
        <v>0.092</v>
      </c>
      <c r="K15" s="88">
        <v>0.087</v>
      </c>
      <c r="L15" s="141"/>
      <c r="M15" s="86">
        <v>275</v>
      </c>
      <c r="N15" s="91">
        <v>0.174</v>
      </c>
      <c r="O15" s="135">
        <v>0.132</v>
      </c>
      <c r="P15" s="135">
        <v>0.126</v>
      </c>
      <c r="Q15" s="135">
        <v>0.122</v>
      </c>
      <c r="R15" s="135">
        <v>0.117</v>
      </c>
      <c r="S15" s="135">
        <v>0.113</v>
      </c>
      <c r="T15" s="135">
        <v>0.106</v>
      </c>
      <c r="U15" s="135">
        <v>0.099</v>
      </c>
      <c r="V15" s="136">
        <v>0.094</v>
      </c>
    </row>
    <row r="16" spans="2:22" ht="19.5" thickBot="1">
      <c r="B16" s="119">
        <v>300</v>
      </c>
      <c r="C16" s="120">
        <v>0.163</v>
      </c>
      <c r="D16" s="89">
        <v>0.118</v>
      </c>
      <c r="E16" s="89">
        <v>0.113</v>
      </c>
      <c r="F16" s="89">
        <v>0.109</v>
      </c>
      <c r="G16" s="89">
        <v>0.105</v>
      </c>
      <c r="H16" s="89">
        <v>0.102</v>
      </c>
      <c r="I16" s="89">
        <v>0.096</v>
      </c>
      <c r="J16" s="89">
        <v>0.089</v>
      </c>
      <c r="K16" s="90">
        <v>0.085</v>
      </c>
      <c r="L16" s="141"/>
      <c r="M16" s="119">
        <v>300</v>
      </c>
      <c r="N16" s="120">
        <v>0.163</v>
      </c>
      <c r="O16" s="137">
        <v>0.127</v>
      </c>
      <c r="P16" s="137">
        <v>0.122</v>
      </c>
      <c r="Q16" s="137">
        <v>0.117</v>
      </c>
      <c r="R16" s="137">
        <v>0.113</v>
      </c>
      <c r="S16" s="137">
        <v>0.11</v>
      </c>
      <c r="T16" s="137">
        <v>0.103</v>
      </c>
      <c r="U16" s="137">
        <v>0.095</v>
      </c>
      <c r="V16" s="138">
        <v>0.092</v>
      </c>
    </row>
    <row r="17" spans="9:14" ht="19.5" thickBot="1">
      <c r="I17" s="12"/>
      <c r="L17" s="12"/>
      <c r="M17" s="122"/>
      <c r="N17" s="13"/>
    </row>
    <row r="18" spans="2:22" ht="27">
      <c r="B18" s="115" t="s">
        <v>66</v>
      </c>
      <c r="C18" s="33"/>
      <c r="D18" s="77" t="s">
        <v>59</v>
      </c>
      <c r="E18" s="78"/>
      <c r="F18" s="78"/>
      <c r="G18" s="78"/>
      <c r="H18" s="79"/>
      <c r="I18" s="79"/>
      <c r="J18" s="78"/>
      <c r="K18" s="33"/>
      <c r="L18" s="12"/>
      <c r="M18" s="115" t="s">
        <v>66</v>
      </c>
      <c r="N18" s="33"/>
      <c r="O18" s="77" t="s">
        <v>106</v>
      </c>
      <c r="P18" s="78"/>
      <c r="Q18" s="78"/>
      <c r="R18" s="78"/>
      <c r="S18" s="79"/>
      <c r="T18" s="79"/>
      <c r="U18" s="78"/>
      <c r="V18" s="33"/>
    </row>
    <row r="19" spans="2:22" ht="20.25">
      <c r="B19" s="116" t="s">
        <v>60</v>
      </c>
      <c r="C19" s="117" t="s">
        <v>61</v>
      </c>
      <c r="D19" s="143" t="s">
        <v>62</v>
      </c>
      <c r="G19" s="12" t="s">
        <v>63</v>
      </c>
      <c r="H19" s="12"/>
      <c r="I19" s="12"/>
      <c r="J19" s="12"/>
      <c r="K19" s="13"/>
      <c r="L19" s="12"/>
      <c r="M19" s="116" t="s">
        <v>60</v>
      </c>
      <c r="N19" s="117" t="s">
        <v>61</v>
      </c>
      <c r="O19" s="143" t="s">
        <v>105</v>
      </c>
      <c r="R19" s="12" t="s">
        <v>107</v>
      </c>
      <c r="S19" s="12"/>
      <c r="T19" s="12"/>
      <c r="U19" s="12"/>
      <c r="V19" s="13"/>
    </row>
    <row r="20" spans="2:22" ht="19.5" thickBot="1">
      <c r="B20" s="80" t="s">
        <v>64</v>
      </c>
      <c r="C20" s="82" t="s">
        <v>65</v>
      </c>
      <c r="D20" s="81">
        <v>150</v>
      </c>
      <c r="E20" s="81">
        <v>175</v>
      </c>
      <c r="F20" s="81">
        <v>200</v>
      </c>
      <c r="G20" s="81">
        <v>225</v>
      </c>
      <c r="H20" s="81">
        <v>250</v>
      </c>
      <c r="I20" s="81">
        <v>300</v>
      </c>
      <c r="J20" s="81">
        <v>350</v>
      </c>
      <c r="K20" s="82">
        <v>400</v>
      </c>
      <c r="L20" s="141"/>
      <c r="M20" s="80" t="s">
        <v>64</v>
      </c>
      <c r="N20" s="82" t="s">
        <v>65</v>
      </c>
      <c r="O20" s="81">
        <v>150</v>
      </c>
      <c r="P20" s="81">
        <v>175</v>
      </c>
      <c r="Q20" s="81">
        <v>200</v>
      </c>
      <c r="R20" s="81">
        <v>225</v>
      </c>
      <c r="S20" s="81">
        <v>250</v>
      </c>
      <c r="T20" s="81">
        <v>300</v>
      </c>
      <c r="U20" s="81">
        <v>350</v>
      </c>
      <c r="V20" s="82">
        <v>400</v>
      </c>
    </row>
    <row r="21" spans="2:22" ht="18.75">
      <c r="B21" s="83">
        <v>0</v>
      </c>
      <c r="C21" s="85">
        <v>0</v>
      </c>
      <c r="D21" s="32">
        <v>0.251</v>
      </c>
      <c r="E21" s="32">
        <v>0.224</v>
      </c>
      <c r="F21" s="32">
        <v>0.202</v>
      </c>
      <c r="G21" s="32">
        <v>0.185</v>
      </c>
      <c r="H21" s="32">
        <v>0.171</v>
      </c>
      <c r="I21" s="84">
        <v>0.15</v>
      </c>
      <c r="J21" s="32">
        <v>0.134</v>
      </c>
      <c r="K21" s="85">
        <v>0.122</v>
      </c>
      <c r="L21" s="141"/>
      <c r="M21" s="83">
        <v>0</v>
      </c>
      <c r="N21" s="85">
        <v>0</v>
      </c>
      <c r="O21" s="139">
        <v>0.27</v>
      </c>
      <c r="P21" s="139">
        <v>0.241</v>
      </c>
      <c r="Q21" s="139">
        <v>0.218</v>
      </c>
      <c r="R21" s="139">
        <v>0.199</v>
      </c>
      <c r="S21" s="139">
        <v>0.184</v>
      </c>
      <c r="T21" s="139">
        <v>0.161</v>
      </c>
      <c r="U21" s="139">
        <v>0.144</v>
      </c>
      <c r="V21" s="140">
        <v>0.131</v>
      </c>
    </row>
    <row r="22" spans="2:22" ht="18.75">
      <c r="B22" s="118">
        <v>100</v>
      </c>
      <c r="C22" s="91">
        <v>0.56</v>
      </c>
      <c r="D22" s="87">
        <v>0.199</v>
      </c>
      <c r="E22" s="87">
        <v>0.182</v>
      </c>
      <c r="F22" s="87">
        <v>0.168</v>
      </c>
      <c r="G22" s="87">
        <v>0.157</v>
      </c>
      <c r="H22" s="87">
        <v>0.147</v>
      </c>
      <c r="I22" s="87">
        <v>0.131</v>
      </c>
      <c r="J22" s="87">
        <v>0.119</v>
      </c>
      <c r="K22" s="91">
        <v>0.11</v>
      </c>
      <c r="L22" s="142"/>
      <c r="M22" s="118">
        <v>100</v>
      </c>
      <c r="N22" s="91">
        <v>0.56</v>
      </c>
      <c r="O22" s="135">
        <v>0.214</v>
      </c>
      <c r="P22" s="135">
        <v>0.196</v>
      </c>
      <c r="Q22" s="135">
        <v>0.181</v>
      </c>
      <c r="R22" s="135">
        <v>0.169</v>
      </c>
      <c r="S22" s="135">
        <v>0.158</v>
      </c>
      <c r="T22" s="135">
        <v>0.141</v>
      </c>
      <c r="U22" s="135">
        <v>0.128</v>
      </c>
      <c r="V22" s="136">
        <v>0.118</v>
      </c>
    </row>
    <row r="23" spans="2:22" ht="18.75">
      <c r="B23" s="86">
        <v>150</v>
      </c>
      <c r="C23" s="91">
        <v>0.433</v>
      </c>
      <c r="D23" s="87">
        <v>0.188</v>
      </c>
      <c r="E23" s="87">
        <v>0.173</v>
      </c>
      <c r="F23" s="87">
        <v>0.161</v>
      </c>
      <c r="G23" s="87">
        <v>0.151</v>
      </c>
      <c r="H23" s="87">
        <v>0.142</v>
      </c>
      <c r="I23" s="87">
        <v>0.128</v>
      </c>
      <c r="J23" s="87">
        <v>0.115</v>
      </c>
      <c r="K23" s="88">
        <v>0.107</v>
      </c>
      <c r="L23" s="141"/>
      <c r="M23" s="86">
        <v>150</v>
      </c>
      <c r="N23" s="91">
        <v>0.433</v>
      </c>
      <c r="O23" s="135">
        <v>0.202</v>
      </c>
      <c r="P23" s="135">
        <v>0.186</v>
      </c>
      <c r="Q23" s="135">
        <v>0.173</v>
      </c>
      <c r="R23" s="135">
        <v>0.163</v>
      </c>
      <c r="S23" s="135">
        <v>0.153</v>
      </c>
      <c r="T23" s="135">
        <v>0.138</v>
      </c>
      <c r="U23" s="135">
        <v>0.124</v>
      </c>
      <c r="V23" s="136">
        <v>0.115</v>
      </c>
    </row>
    <row r="24" spans="2:22" ht="18.75">
      <c r="B24" s="86">
        <v>175</v>
      </c>
      <c r="C24" s="91">
        <v>0.389</v>
      </c>
      <c r="D24" s="87">
        <v>0.181</v>
      </c>
      <c r="E24" s="87">
        <v>0.167</v>
      </c>
      <c r="F24" s="87">
        <v>0.156</v>
      </c>
      <c r="G24" s="87">
        <v>0.147</v>
      </c>
      <c r="H24" s="87">
        <v>0.139</v>
      </c>
      <c r="I24" s="87">
        <v>0.125</v>
      </c>
      <c r="J24" s="87">
        <v>0.113</v>
      </c>
      <c r="K24" s="88">
        <v>0.105</v>
      </c>
      <c r="L24" s="141"/>
      <c r="M24" s="86">
        <v>175</v>
      </c>
      <c r="N24" s="91">
        <v>0.389</v>
      </c>
      <c r="O24" s="135">
        <v>0.195</v>
      </c>
      <c r="P24" s="135">
        <v>0.18</v>
      </c>
      <c r="Q24" s="135">
        <v>0.168</v>
      </c>
      <c r="R24" s="135">
        <v>0.158</v>
      </c>
      <c r="S24" s="135">
        <v>0.15</v>
      </c>
      <c r="T24" s="135">
        <v>0.135</v>
      </c>
      <c r="U24" s="135">
        <v>0.122</v>
      </c>
      <c r="V24" s="136">
        <v>0.113</v>
      </c>
    </row>
    <row r="25" spans="2:22" ht="18.75">
      <c r="B25" s="86">
        <v>200</v>
      </c>
      <c r="C25" s="91">
        <v>0.352</v>
      </c>
      <c r="D25" s="87">
        <v>0.174</v>
      </c>
      <c r="E25" s="87">
        <v>0.162</v>
      </c>
      <c r="F25" s="87">
        <v>0.152</v>
      </c>
      <c r="G25" s="87">
        <v>0.143</v>
      </c>
      <c r="H25" s="87">
        <v>0.136</v>
      </c>
      <c r="I25" s="87">
        <v>0.123</v>
      </c>
      <c r="J25" s="87">
        <v>0.111</v>
      </c>
      <c r="K25" s="88">
        <v>0.105</v>
      </c>
      <c r="L25" s="141"/>
      <c r="M25" s="86">
        <v>200</v>
      </c>
      <c r="N25" s="91">
        <v>0.352</v>
      </c>
      <c r="O25" s="135">
        <v>0.187</v>
      </c>
      <c r="P25" s="135">
        <v>0.174</v>
      </c>
      <c r="Q25" s="135">
        <v>0.164</v>
      </c>
      <c r="R25" s="135">
        <v>0.154</v>
      </c>
      <c r="S25" s="135">
        <v>0.146</v>
      </c>
      <c r="T25" s="135">
        <v>0.132</v>
      </c>
      <c r="U25" s="135">
        <v>0.12</v>
      </c>
      <c r="V25" s="136">
        <v>0.113</v>
      </c>
    </row>
    <row r="26" spans="2:22" ht="18.75">
      <c r="B26" s="86">
        <v>225</v>
      </c>
      <c r="C26" s="91">
        <v>0.323</v>
      </c>
      <c r="D26" s="87">
        <v>0.168</v>
      </c>
      <c r="E26" s="87">
        <v>0.157</v>
      </c>
      <c r="F26" s="87">
        <v>0.147</v>
      </c>
      <c r="G26" s="87">
        <v>0.139</v>
      </c>
      <c r="H26" s="87">
        <v>0.132</v>
      </c>
      <c r="I26" s="87">
        <v>0.12</v>
      </c>
      <c r="J26" s="87">
        <v>0.109</v>
      </c>
      <c r="K26" s="88">
        <v>0.101</v>
      </c>
      <c r="L26" s="141"/>
      <c r="M26" s="86">
        <v>225</v>
      </c>
      <c r="N26" s="91">
        <v>0.323</v>
      </c>
      <c r="O26" s="135">
        <v>0.181</v>
      </c>
      <c r="P26" s="135">
        <v>0.169</v>
      </c>
      <c r="Q26" s="135">
        <v>0.158</v>
      </c>
      <c r="R26" s="135">
        <v>0.15</v>
      </c>
      <c r="S26" s="135">
        <v>0.142</v>
      </c>
      <c r="T26" s="135">
        <v>0.129</v>
      </c>
      <c r="U26" s="135">
        <v>0.117</v>
      </c>
      <c r="V26" s="136">
        <v>0.109</v>
      </c>
    </row>
    <row r="27" spans="2:22" ht="18.75">
      <c r="B27" s="86">
        <v>250</v>
      </c>
      <c r="C27" s="91">
        <v>0.298</v>
      </c>
      <c r="D27" s="87">
        <v>0.162</v>
      </c>
      <c r="E27" s="87">
        <v>0.152</v>
      </c>
      <c r="F27" s="87">
        <v>0.143</v>
      </c>
      <c r="G27" s="87">
        <v>0.135</v>
      </c>
      <c r="H27" s="87">
        <v>0.129</v>
      </c>
      <c r="I27" s="87">
        <v>0.118</v>
      </c>
      <c r="J27" s="87">
        <v>0.107</v>
      </c>
      <c r="K27" s="88">
        <v>0.099</v>
      </c>
      <c r="L27" s="141"/>
      <c r="M27" s="86">
        <v>250</v>
      </c>
      <c r="N27" s="91">
        <v>0.298</v>
      </c>
      <c r="O27" s="135">
        <v>0.174</v>
      </c>
      <c r="P27" s="135">
        <v>0.164</v>
      </c>
      <c r="Q27" s="135">
        <v>0.154</v>
      </c>
      <c r="R27" s="135">
        <v>0.145</v>
      </c>
      <c r="S27" s="135">
        <v>0.139</v>
      </c>
      <c r="T27" s="135">
        <v>0.127</v>
      </c>
      <c r="U27" s="135">
        <v>0.115</v>
      </c>
      <c r="V27" s="136">
        <v>0.107</v>
      </c>
    </row>
    <row r="28" spans="2:22" ht="18.75">
      <c r="B28" s="86">
        <v>275</v>
      </c>
      <c r="C28" s="91">
        <v>0.278</v>
      </c>
      <c r="D28" s="87">
        <v>0.157</v>
      </c>
      <c r="E28" s="87">
        <v>0.147</v>
      </c>
      <c r="F28" s="87">
        <v>0.139</v>
      </c>
      <c r="G28" s="87">
        <v>0.132</v>
      </c>
      <c r="H28" s="87">
        <v>0.126</v>
      </c>
      <c r="I28" s="87">
        <v>0.115</v>
      </c>
      <c r="J28" s="87">
        <v>0.105</v>
      </c>
      <c r="K28" s="88">
        <v>0.098</v>
      </c>
      <c r="L28" s="141"/>
      <c r="M28" s="86">
        <v>275</v>
      </c>
      <c r="N28" s="91">
        <v>0.278</v>
      </c>
      <c r="O28" s="135">
        <v>0.169</v>
      </c>
      <c r="P28" s="135">
        <v>0.158</v>
      </c>
      <c r="Q28" s="135">
        <v>0.15</v>
      </c>
      <c r="R28" s="135">
        <v>0.142</v>
      </c>
      <c r="S28" s="135">
        <v>0.136</v>
      </c>
      <c r="T28" s="135">
        <v>0.124</v>
      </c>
      <c r="U28" s="135">
        <v>0.113</v>
      </c>
      <c r="V28" s="136">
        <v>0.106</v>
      </c>
    </row>
    <row r="29" spans="2:22" ht="19.5" thickBot="1">
      <c r="B29" s="119">
        <v>300</v>
      </c>
      <c r="C29" s="120">
        <v>0.26</v>
      </c>
      <c r="D29" s="89">
        <v>0.152</v>
      </c>
      <c r="E29" s="89">
        <v>0.143</v>
      </c>
      <c r="F29" s="89">
        <v>0.135</v>
      </c>
      <c r="G29" s="89">
        <v>0.129</v>
      </c>
      <c r="H29" s="89">
        <v>0.123</v>
      </c>
      <c r="I29" s="89">
        <v>0.113</v>
      </c>
      <c r="J29" s="89">
        <v>0.103</v>
      </c>
      <c r="K29" s="90">
        <v>0.096</v>
      </c>
      <c r="L29" s="141"/>
      <c r="M29" s="119">
        <v>300</v>
      </c>
      <c r="N29" s="120">
        <v>0.26</v>
      </c>
      <c r="O29" s="137">
        <v>0.164</v>
      </c>
      <c r="P29" s="137">
        <v>0.154</v>
      </c>
      <c r="Q29" s="137">
        <v>0.145</v>
      </c>
      <c r="R29" s="137">
        <v>0.139</v>
      </c>
      <c r="S29" s="137">
        <v>0.133</v>
      </c>
      <c r="T29" s="137">
        <v>0.122</v>
      </c>
      <c r="U29" s="137">
        <v>0.111</v>
      </c>
      <c r="V29" s="138">
        <v>0.103</v>
      </c>
    </row>
    <row r="30" spans="2:13" ht="18.75">
      <c r="B30" s="144" t="s">
        <v>114</v>
      </c>
      <c r="M30" s="144" t="s">
        <v>114</v>
      </c>
    </row>
    <row r="31" spans="2:13" ht="18.75">
      <c r="B31" t="s">
        <v>112</v>
      </c>
      <c r="M31" t="s">
        <v>112</v>
      </c>
    </row>
    <row r="32" spans="2:13" ht="22.5">
      <c r="B32" t="s">
        <v>115</v>
      </c>
      <c r="M32" t="s">
        <v>115</v>
      </c>
    </row>
    <row r="33" spans="2:13" ht="22.5">
      <c r="B33" t="s">
        <v>113</v>
      </c>
      <c r="M33" t="s">
        <v>113</v>
      </c>
    </row>
    <row r="34" spans="2:13" ht="18.75">
      <c r="B34" s="145" t="s">
        <v>116</v>
      </c>
      <c r="M34" s="145" t="s">
        <v>116</v>
      </c>
    </row>
  </sheetData>
  <sheetProtection/>
  <printOptions/>
  <pageMargins left="1.18" right="0.28" top="0.2" bottom="0.3" header="0.2" footer="0.3"/>
  <pageSetup horizontalDpi="300" verticalDpi="3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="75" zoomScaleNormal="75" zoomScalePageLayoutView="0" workbookViewId="0" topLeftCell="A1">
      <selection activeCell="A2" sqref="A2"/>
    </sheetView>
  </sheetViews>
  <sheetFormatPr defaultColWidth="8.88671875" defaultRowHeight="18.75"/>
  <cols>
    <col min="1" max="1" width="32.4453125" style="0" customWidth="1"/>
    <col min="5" max="5" width="11.77734375" style="0" customWidth="1"/>
  </cols>
  <sheetData>
    <row r="1" spans="1:7" ht="27">
      <c r="A1" s="92" t="s">
        <v>67</v>
      </c>
      <c r="B1" s="92"/>
      <c r="G1" s="92"/>
    </row>
    <row r="2" ht="19.5" thickBot="1"/>
    <row r="3" spans="1:8" ht="21" thickBot="1">
      <c r="A3" s="93" t="s">
        <v>68</v>
      </c>
      <c r="B3" s="94">
        <v>18</v>
      </c>
      <c r="C3" s="94">
        <v>19</v>
      </c>
      <c r="D3" s="94">
        <v>20</v>
      </c>
      <c r="E3" s="95">
        <v>21</v>
      </c>
      <c r="F3" s="94">
        <v>22</v>
      </c>
      <c r="G3" s="94">
        <v>23</v>
      </c>
      <c r="H3" s="96">
        <v>24</v>
      </c>
    </row>
    <row r="4" spans="1:8" ht="20.25">
      <c r="A4" s="97" t="s">
        <v>69</v>
      </c>
      <c r="B4" s="32">
        <v>162000</v>
      </c>
      <c r="C4" s="32">
        <v>169500</v>
      </c>
      <c r="D4" s="32">
        <v>177000</v>
      </c>
      <c r="E4" s="98">
        <v>184000</v>
      </c>
      <c r="F4" s="32">
        <v>191500</v>
      </c>
      <c r="G4" s="32">
        <v>199000</v>
      </c>
      <c r="H4" s="85">
        <v>206000</v>
      </c>
    </row>
    <row r="5" spans="1:8" ht="20.25">
      <c r="A5" s="99" t="s">
        <v>70</v>
      </c>
      <c r="B5" s="100">
        <v>141500</v>
      </c>
      <c r="C5" s="100">
        <v>148000</v>
      </c>
      <c r="D5" s="100">
        <v>155000</v>
      </c>
      <c r="E5" s="101">
        <v>162000</v>
      </c>
      <c r="F5" s="100">
        <v>168500</v>
      </c>
      <c r="G5" s="100">
        <v>174500</v>
      </c>
      <c r="H5" s="88">
        <v>184500</v>
      </c>
    </row>
    <row r="6" spans="1:8" ht="20.25">
      <c r="A6" s="99" t="s">
        <v>71</v>
      </c>
      <c r="B6" s="100">
        <v>122500</v>
      </c>
      <c r="C6" s="100">
        <v>128500</v>
      </c>
      <c r="D6" s="100">
        <v>134500</v>
      </c>
      <c r="E6" s="101">
        <v>142000</v>
      </c>
      <c r="F6" s="100">
        <v>147500</v>
      </c>
      <c r="G6" s="100">
        <v>154000</v>
      </c>
      <c r="H6" s="88">
        <v>160500</v>
      </c>
    </row>
    <row r="7" spans="1:8" ht="20.25">
      <c r="A7" s="99" t="s">
        <v>72</v>
      </c>
      <c r="B7" s="100">
        <v>113000</v>
      </c>
      <c r="C7" s="100">
        <v>119000</v>
      </c>
      <c r="D7" s="100">
        <v>125000</v>
      </c>
      <c r="E7" s="101">
        <v>131000</v>
      </c>
      <c r="F7" s="100">
        <v>137500</v>
      </c>
      <c r="G7" s="100">
        <v>143500</v>
      </c>
      <c r="H7" s="88">
        <v>150000</v>
      </c>
    </row>
    <row r="8" spans="1:8" ht="20.25">
      <c r="A8" s="99" t="s">
        <v>52</v>
      </c>
      <c r="B8" s="100">
        <v>99000</v>
      </c>
      <c r="C8" s="100">
        <v>105000</v>
      </c>
      <c r="D8" s="100">
        <v>110500</v>
      </c>
      <c r="E8" s="101">
        <v>116500</v>
      </c>
      <c r="F8" s="100">
        <v>122000</v>
      </c>
      <c r="G8" s="100">
        <v>128000</v>
      </c>
      <c r="H8" s="88">
        <v>133500</v>
      </c>
    </row>
    <row r="9" spans="1:8" ht="21" thickBot="1">
      <c r="A9" s="102" t="s">
        <v>73</v>
      </c>
      <c r="B9" s="103">
        <v>89500</v>
      </c>
      <c r="C9" s="103">
        <v>95500</v>
      </c>
      <c r="D9" s="103">
        <v>100500</v>
      </c>
      <c r="E9" s="104">
        <v>106000</v>
      </c>
      <c r="F9" s="103">
        <v>112000</v>
      </c>
      <c r="G9" s="103">
        <v>117000</v>
      </c>
      <c r="H9" s="90">
        <v>122500</v>
      </c>
    </row>
  </sheetData>
  <sheetProtection/>
  <printOptions gridLines="1"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&amp;CSida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zoomScale="75" zoomScaleNormal="75" zoomScalePageLayoutView="0" workbookViewId="0" topLeftCell="A1">
      <selection activeCell="A2" sqref="A2"/>
    </sheetView>
  </sheetViews>
  <sheetFormatPr defaultColWidth="8.88671875" defaultRowHeight="18.75"/>
  <cols>
    <col min="1" max="1" width="4.99609375" style="0" customWidth="1"/>
  </cols>
  <sheetData>
    <row r="1" spans="1:7" ht="25.5">
      <c r="A1" s="132" t="s">
        <v>74</v>
      </c>
      <c r="B1" s="10"/>
      <c r="C1" s="10"/>
      <c r="D1" s="10"/>
      <c r="E1" s="10"/>
      <c r="F1" s="10"/>
      <c r="G1" s="10"/>
    </row>
    <row r="2" spans="1:2" ht="21" thickBot="1">
      <c r="A2" s="105"/>
      <c r="B2" s="126"/>
    </row>
    <row r="3" spans="2:6" ht="23.25" thickBot="1">
      <c r="B3" s="129" t="s">
        <v>75</v>
      </c>
      <c r="C3" s="130"/>
      <c r="D3" s="130"/>
      <c r="E3" s="131"/>
      <c r="F3" s="126"/>
    </row>
    <row r="4" ht="18.75">
      <c r="B4" s="128" t="s">
        <v>76</v>
      </c>
    </row>
    <row r="5" ht="18.75">
      <c r="B5" s="128" t="s">
        <v>77</v>
      </c>
    </row>
    <row r="6" spans="1:2" ht="18.75">
      <c r="A6" s="124">
        <v>0</v>
      </c>
      <c r="B6" s="128" t="s">
        <v>86</v>
      </c>
    </row>
    <row r="7" spans="1:2" ht="20.25">
      <c r="A7" s="106">
        <v>1</v>
      </c>
      <c r="B7" s="107" t="s">
        <v>98</v>
      </c>
    </row>
    <row r="8" spans="1:2" ht="20.25">
      <c r="A8" s="106">
        <v>2</v>
      </c>
      <c r="B8" s="108" t="s">
        <v>118</v>
      </c>
    </row>
    <row r="9" spans="1:2" ht="19.5" customHeight="1">
      <c r="A9" s="106">
        <v>3</v>
      </c>
      <c r="B9" s="133" t="s">
        <v>119</v>
      </c>
    </row>
    <row r="10" spans="1:2" ht="20.25">
      <c r="A10" s="106">
        <v>4</v>
      </c>
      <c r="B10" s="107" t="s">
        <v>120</v>
      </c>
    </row>
    <row r="11" spans="1:2" ht="22.5" customHeight="1">
      <c r="A11" s="106">
        <v>5</v>
      </c>
      <c r="B11" s="107" t="s">
        <v>121</v>
      </c>
    </row>
    <row r="12" spans="1:2" ht="20.25">
      <c r="A12" s="106">
        <v>6</v>
      </c>
      <c r="B12" s="107" t="s">
        <v>99</v>
      </c>
    </row>
    <row r="13" spans="1:2" ht="24">
      <c r="A13" s="106">
        <v>7</v>
      </c>
      <c r="B13" s="107" t="s">
        <v>122</v>
      </c>
    </row>
    <row r="14" spans="1:2" ht="20.25">
      <c r="A14" s="106">
        <v>8</v>
      </c>
      <c r="B14" s="108" t="s">
        <v>100</v>
      </c>
    </row>
    <row r="15" spans="1:2" ht="20.25">
      <c r="A15" s="106">
        <v>9</v>
      </c>
      <c r="B15" s="107" t="s">
        <v>123</v>
      </c>
    </row>
    <row r="16" spans="1:2" ht="20.25">
      <c r="A16" s="106">
        <v>10</v>
      </c>
      <c r="B16" s="108" t="s">
        <v>124</v>
      </c>
    </row>
    <row r="17" spans="1:2" ht="20.25">
      <c r="A17" s="106">
        <v>11</v>
      </c>
      <c r="B17" s="107" t="s">
        <v>104</v>
      </c>
    </row>
    <row r="18" spans="1:2" ht="20.25">
      <c r="A18" s="106">
        <v>12</v>
      </c>
      <c r="B18" s="107" t="s">
        <v>78</v>
      </c>
    </row>
    <row r="19" spans="1:2" ht="20.25">
      <c r="A19" s="106"/>
      <c r="B19" s="107" t="s">
        <v>125</v>
      </c>
    </row>
    <row r="20" ht="20.25">
      <c r="B20" s="108" t="s">
        <v>89</v>
      </c>
    </row>
    <row r="21" spans="1:2" ht="20.25">
      <c r="A21" s="106">
        <v>13</v>
      </c>
      <c r="B21" s="107" t="s">
        <v>126</v>
      </c>
    </row>
    <row r="22" spans="1:2" ht="20.25">
      <c r="A22" s="106">
        <v>14</v>
      </c>
      <c r="B22" s="107" t="s">
        <v>90</v>
      </c>
    </row>
    <row r="23" spans="1:2" ht="20.25">
      <c r="A23" s="106"/>
      <c r="B23" s="107" t="s">
        <v>101</v>
      </c>
    </row>
    <row r="24" spans="1:2" ht="20.25">
      <c r="A24" s="106">
        <v>15</v>
      </c>
      <c r="B24" s="123" t="s">
        <v>127</v>
      </c>
    </row>
    <row r="25" spans="1:2" ht="13.5" customHeight="1">
      <c r="A25" s="109"/>
      <c r="B25" s="108"/>
    </row>
    <row r="26" ht="20.25">
      <c r="B26" s="107" t="s">
        <v>79</v>
      </c>
    </row>
    <row r="27" ht="14.25" customHeight="1">
      <c r="B27" s="107"/>
    </row>
    <row r="28" ht="18.75" customHeight="1">
      <c r="B28" s="145" t="s">
        <v>129</v>
      </c>
    </row>
    <row r="29" ht="18.75">
      <c r="B29" s="128" t="s">
        <v>80</v>
      </c>
    </row>
    <row r="30" ht="18.75">
      <c r="B30" s="128" t="s">
        <v>81</v>
      </c>
    </row>
    <row r="31" ht="18.75">
      <c r="B31" s="128" t="s">
        <v>82</v>
      </c>
    </row>
    <row r="32" ht="18.75">
      <c r="B32" s="128" t="s">
        <v>110</v>
      </c>
    </row>
    <row r="33" ht="12" customHeight="1"/>
    <row r="34" spans="1:2" ht="18.75">
      <c r="A34" s="127" t="s">
        <v>85</v>
      </c>
      <c r="B34" s="127" t="s">
        <v>83</v>
      </c>
    </row>
    <row r="35" spans="1:2" ht="18.75">
      <c r="A35" s="126"/>
      <c r="B35" s="127" t="s">
        <v>84</v>
      </c>
    </row>
    <row r="36" spans="1:2" ht="18.75">
      <c r="A36" s="126"/>
      <c r="B36" s="127" t="s">
        <v>111</v>
      </c>
    </row>
    <row r="37" spans="1:2" ht="18.75">
      <c r="A37" s="127" t="s">
        <v>85</v>
      </c>
      <c r="B37" s="127" t="s">
        <v>102</v>
      </c>
    </row>
    <row r="38" spans="1:2" ht="18.75">
      <c r="A38" s="126"/>
      <c r="B38" s="127" t="s">
        <v>103</v>
      </c>
    </row>
    <row r="39" ht="18.75">
      <c r="B39" t="s">
        <v>88</v>
      </c>
    </row>
    <row r="40" ht="12.75" customHeight="1"/>
    <row r="41" ht="18.75">
      <c r="B41" t="s">
        <v>130</v>
      </c>
    </row>
    <row r="42" ht="18.75">
      <c r="B42" t="s">
        <v>131</v>
      </c>
    </row>
    <row r="43" ht="18.75">
      <c r="B43" t="s">
        <v>132</v>
      </c>
    </row>
  </sheetData>
  <sheetProtection/>
  <printOptions/>
  <pageMargins left="0.34" right="0.3" top="0.28" bottom="0.6" header="0.5" footer="0.27"/>
  <pageSetup horizontalDpi="300" verticalDpi="300" orientation="portrait" paperSize="9" r:id="rId1"/>
  <headerFooter alignWithMargins="0">
    <oddFooter>&amp;LNordiska Ekofiber NEF AB copyright 1998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50" zoomScaleNormal="50" zoomScalePageLayoutView="0" workbookViewId="0" topLeftCell="A1">
      <selection activeCell="C10" sqref="C10"/>
    </sheetView>
  </sheetViews>
  <sheetFormatPr defaultColWidth="8.88671875" defaultRowHeight="18.75"/>
  <cols>
    <col min="1" max="1" width="3.3359375" style="0" customWidth="1"/>
    <col min="2" max="2" width="23.3359375" style="0" customWidth="1"/>
    <col min="3" max="3" width="25.5546875" style="0" customWidth="1"/>
    <col min="4" max="4" width="17.3359375" style="0" customWidth="1"/>
    <col min="5" max="5" width="13.3359375" style="0" customWidth="1"/>
    <col min="6" max="6" width="28.88671875" style="0" customWidth="1"/>
    <col min="7" max="7" width="11.77734375" style="0" customWidth="1"/>
    <col min="8" max="8" width="7.5546875" style="0" customWidth="1"/>
    <col min="9" max="9" width="11.10546875" style="0" customWidth="1"/>
  </cols>
  <sheetData>
    <row r="1" ht="34.5">
      <c r="B1" s="113" t="s">
        <v>0</v>
      </c>
    </row>
    <row r="2" ht="38.25" customHeight="1" thickBot="1">
      <c r="B2" s="112" t="s">
        <v>1</v>
      </c>
    </row>
    <row r="3" spans="2:9" ht="20.25">
      <c r="B3" s="1" t="s">
        <v>2</v>
      </c>
      <c r="C3" s="2" t="s">
        <v>92</v>
      </c>
      <c r="D3" s="3" t="s">
        <v>3</v>
      </c>
      <c r="E3" s="4"/>
      <c r="F3" s="4"/>
      <c r="G3" s="5">
        <v>20</v>
      </c>
      <c r="H3" s="4" t="s">
        <v>4</v>
      </c>
      <c r="I3" s="6" t="s">
        <v>5</v>
      </c>
    </row>
    <row r="4" spans="2:9" ht="20.25">
      <c r="B4" s="7" t="s">
        <v>6</v>
      </c>
      <c r="C4" s="8" t="s">
        <v>96</v>
      </c>
      <c r="D4" s="9" t="s">
        <v>7</v>
      </c>
      <c r="E4" s="10"/>
      <c r="F4" s="10"/>
      <c r="G4" s="11">
        <v>30</v>
      </c>
      <c r="H4" s="12" t="s">
        <v>4</v>
      </c>
      <c r="I4" s="13"/>
    </row>
    <row r="5" spans="2:9" ht="24">
      <c r="B5" s="7" t="s">
        <v>8</v>
      </c>
      <c r="C5" s="14" t="s">
        <v>93</v>
      </c>
      <c r="D5" s="9" t="s">
        <v>9</v>
      </c>
      <c r="E5" s="10"/>
      <c r="F5" s="10"/>
      <c r="G5" s="11">
        <v>100</v>
      </c>
      <c r="H5" s="12" t="s">
        <v>10</v>
      </c>
      <c r="I5" s="13"/>
    </row>
    <row r="6" spans="2:9" ht="20.25">
      <c r="B6" s="7" t="s">
        <v>11</v>
      </c>
      <c r="C6" s="8" t="s">
        <v>94</v>
      </c>
      <c r="D6" s="9" t="s">
        <v>12</v>
      </c>
      <c r="E6" s="10"/>
      <c r="F6" s="15" t="s">
        <v>91</v>
      </c>
      <c r="G6" s="16"/>
      <c r="H6" s="17" t="s">
        <v>13</v>
      </c>
      <c r="I6" s="13"/>
    </row>
    <row r="7" spans="2:9" ht="24">
      <c r="B7" s="7" t="s">
        <v>14</v>
      </c>
      <c r="C7" s="8" t="s">
        <v>94</v>
      </c>
      <c r="D7" s="9" t="s">
        <v>15</v>
      </c>
      <c r="E7" s="10"/>
      <c r="F7" s="10"/>
      <c r="G7" s="18">
        <v>265</v>
      </c>
      <c r="H7" s="12" t="s">
        <v>16</v>
      </c>
      <c r="I7" s="13"/>
    </row>
    <row r="8" spans="2:9" ht="24">
      <c r="B8" s="7" t="s">
        <v>17</v>
      </c>
      <c r="C8" s="8" t="s">
        <v>95</v>
      </c>
      <c r="D8" s="9" t="s">
        <v>18</v>
      </c>
      <c r="E8" s="10"/>
      <c r="F8" s="10"/>
      <c r="G8" s="19">
        <f>G7*G4/100</f>
        <v>79.5</v>
      </c>
      <c r="H8" s="20" t="s">
        <v>19</v>
      </c>
      <c r="I8" s="13"/>
    </row>
    <row r="9" spans="2:9" ht="20.25">
      <c r="B9" s="7" t="s">
        <v>20</v>
      </c>
      <c r="C9" s="21"/>
      <c r="D9" s="9" t="s">
        <v>21</v>
      </c>
      <c r="E9" s="10"/>
      <c r="F9" s="10"/>
      <c r="G9" s="22">
        <v>0</v>
      </c>
      <c r="H9" s="23" t="s">
        <v>22</v>
      </c>
      <c r="I9" s="13"/>
    </row>
    <row r="10" spans="2:9" ht="21" thickBot="1">
      <c r="B10" s="24" t="s">
        <v>23</v>
      </c>
      <c r="C10" s="25" t="s">
        <v>136</v>
      </c>
      <c r="D10" s="26" t="s">
        <v>24</v>
      </c>
      <c r="E10" s="27"/>
      <c r="F10" s="27"/>
      <c r="G10" s="28">
        <f>G5*G7*G4/100+G9</f>
        <v>7950</v>
      </c>
      <c r="H10" s="26" t="s">
        <v>22</v>
      </c>
      <c r="I10" s="29"/>
    </row>
    <row r="11" ht="21" thickBot="1">
      <c r="A11" s="30"/>
    </row>
    <row r="12" spans="2:6" ht="24">
      <c r="B12" s="31" t="s">
        <v>9</v>
      </c>
      <c r="C12" s="4"/>
      <c r="D12" s="4"/>
      <c r="E12" s="32">
        <f>G5</f>
        <v>100</v>
      </c>
      <c r="F12" s="33" t="s">
        <v>10</v>
      </c>
    </row>
    <row r="13" spans="2:9" ht="25.5">
      <c r="B13" s="34" t="s">
        <v>25</v>
      </c>
      <c r="C13" s="10"/>
      <c r="D13" s="10"/>
      <c r="E13" s="35">
        <v>0.225</v>
      </c>
      <c r="F13" s="13" t="s">
        <v>26</v>
      </c>
      <c r="I13" s="12"/>
    </row>
    <row r="14" spans="2:6" ht="18.75">
      <c r="B14" s="34" t="s">
        <v>27</v>
      </c>
      <c r="C14" s="10"/>
      <c r="D14" s="10"/>
      <c r="E14" s="36">
        <v>1.4</v>
      </c>
      <c r="F14" s="37" t="s">
        <v>28</v>
      </c>
    </row>
    <row r="15" spans="2:6" ht="25.5">
      <c r="B15" s="34" t="s">
        <v>29</v>
      </c>
      <c r="C15" s="10"/>
      <c r="D15" s="10"/>
      <c r="E15" s="38">
        <f>E13*E14</f>
        <v>0.315</v>
      </c>
      <c r="F15" s="13" t="s">
        <v>26</v>
      </c>
    </row>
    <row r="16" spans="2:6" ht="18.75">
      <c r="B16" s="34" t="s">
        <v>30</v>
      </c>
      <c r="C16" s="10"/>
      <c r="D16" s="10"/>
      <c r="E16" s="39">
        <f>G4</f>
        <v>30</v>
      </c>
      <c r="F16" s="13" t="s">
        <v>4</v>
      </c>
    </row>
    <row r="17" spans="2:6" ht="24">
      <c r="B17" s="7" t="s">
        <v>31</v>
      </c>
      <c r="C17" s="10"/>
      <c r="D17" s="10"/>
      <c r="E17" s="40">
        <v>0.108</v>
      </c>
      <c r="F17" s="13" t="s">
        <v>26</v>
      </c>
    </row>
    <row r="18" spans="2:6" ht="25.5">
      <c r="B18" s="34" t="s">
        <v>32</v>
      </c>
      <c r="C18" s="10"/>
      <c r="D18" s="10"/>
      <c r="E18" s="41">
        <f>E15-E17</f>
        <v>0.20700000000000002</v>
      </c>
      <c r="F18" s="13" t="s">
        <v>26</v>
      </c>
    </row>
    <row r="19" spans="2:6" ht="18.75">
      <c r="B19" s="34" t="s">
        <v>33</v>
      </c>
      <c r="C19" s="42"/>
      <c r="D19" s="10"/>
      <c r="E19" s="111">
        <v>116500</v>
      </c>
      <c r="F19" s="13" t="s">
        <v>34</v>
      </c>
    </row>
    <row r="20" spans="2:9" ht="19.5" thickBot="1">
      <c r="B20" s="43" t="s">
        <v>35</v>
      </c>
      <c r="C20" s="27"/>
      <c r="D20" s="27"/>
      <c r="E20" s="114">
        <v>0.75</v>
      </c>
      <c r="F20" s="29" t="s">
        <v>36</v>
      </c>
      <c r="G20" s="12"/>
      <c r="H20" s="12"/>
      <c r="I20" s="12"/>
    </row>
    <row r="21" ht="19.5" thickBot="1"/>
    <row r="22" spans="2:6" ht="26.25" thickBot="1">
      <c r="B22" s="45" t="s">
        <v>37</v>
      </c>
      <c r="C22" s="46" t="str">
        <f>C3</f>
        <v>Karl Larsson</v>
      </c>
      <c r="D22" s="47" t="str">
        <f>C4</f>
        <v>Bra gatan 45</v>
      </c>
      <c r="E22" s="48"/>
      <c r="F22" s="49" t="str">
        <f>C5</f>
        <v>Brastad</v>
      </c>
    </row>
    <row r="23" spans="2:6" ht="28.5">
      <c r="B23" s="50" t="s">
        <v>38</v>
      </c>
      <c r="C23" s="51"/>
      <c r="D23" s="51"/>
      <c r="E23" s="52">
        <f>E18*E19/1000</f>
        <v>24.115500000000004</v>
      </c>
      <c r="F23" s="53" t="s">
        <v>39</v>
      </c>
    </row>
    <row r="24" spans="2:6" ht="25.5">
      <c r="B24" s="50" t="s">
        <v>40</v>
      </c>
      <c r="C24" s="51"/>
      <c r="D24" s="51"/>
      <c r="E24" s="110">
        <f>E23*G5</f>
        <v>2411.5500000000006</v>
      </c>
      <c r="F24" s="53" t="s">
        <v>41</v>
      </c>
    </row>
    <row r="25" spans="2:6" ht="25.5">
      <c r="B25" s="50" t="s">
        <v>42</v>
      </c>
      <c r="C25" s="51"/>
      <c r="D25" s="51"/>
      <c r="E25" s="110">
        <f>E24*E20</f>
        <v>1808.6625000000004</v>
      </c>
      <c r="F25" s="53" t="s">
        <v>43</v>
      </c>
    </row>
    <row r="26" spans="2:6" ht="26.25" thickBot="1">
      <c r="B26" s="54" t="s">
        <v>44</v>
      </c>
      <c r="C26" s="55"/>
      <c r="D26" s="55"/>
      <c r="E26" s="56">
        <f>G10/E25</f>
        <v>4.395513259107212</v>
      </c>
      <c r="F26" s="57" t="s">
        <v>45</v>
      </c>
    </row>
    <row r="27" ht="14.25" customHeight="1"/>
    <row r="28" spans="1:7" ht="7.5" customHeight="1" thickBot="1">
      <c r="A28" s="58"/>
      <c r="B28" s="58"/>
      <c r="C28" s="58"/>
      <c r="D28" s="58"/>
      <c r="E28" s="58"/>
      <c r="F28" s="58"/>
      <c r="G28" s="58"/>
    </row>
    <row r="29" spans="1:7" ht="36" thickBot="1">
      <c r="A29" s="58"/>
      <c r="B29" s="59" t="s">
        <v>46</v>
      </c>
      <c r="C29" s="60"/>
      <c r="D29" s="60"/>
      <c r="E29" s="147">
        <f>E25</f>
        <v>1808.6625000000004</v>
      </c>
      <c r="F29" s="61" t="s">
        <v>22</v>
      </c>
      <c r="G29" s="58"/>
    </row>
    <row r="30" spans="1:7" ht="16.5" customHeight="1">
      <c r="A30" s="58"/>
      <c r="B30" s="58"/>
      <c r="C30" s="58"/>
      <c r="D30" s="58"/>
      <c r="E30" s="58"/>
      <c r="F30" s="58"/>
      <c r="G30" s="58"/>
    </row>
    <row r="31" spans="1:7" ht="0.75" customHeight="1" hidden="1">
      <c r="A31" s="58"/>
      <c r="B31" s="62"/>
      <c r="C31" s="63"/>
      <c r="D31" s="64"/>
      <c r="E31" s="62"/>
      <c r="F31" s="63"/>
      <c r="G31" s="63"/>
    </row>
    <row r="32" ht="18.75" hidden="1"/>
    <row r="33" spans="2:9" ht="19.5" thickBot="1">
      <c r="B33" t="s">
        <v>47</v>
      </c>
      <c r="E33" s="65"/>
      <c r="F33" s="65"/>
      <c r="I33" s="66"/>
    </row>
    <row r="34" spans="2:9" ht="27">
      <c r="B34" s="121" t="s">
        <v>137</v>
      </c>
      <c r="C34" s="67"/>
      <c r="D34" s="68" t="s">
        <v>48</v>
      </c>
      <c r="E34" s="68" t="s">
        <v>133</v>
      </c>
      <c r="F34" s="69"/>
      <c r="I34" s="66"/>
    </row>
    <row r="35" spans="2:6" ht="18.75">
      <c r="B35" s="122" t="s">
        <v>138</v>
      </c>
      <c r="C35" s="63"/>
      <c r="D35" s="70" t="s">
        <v>49</v>
      </c>
      <c r="E35" s="70" t="s">
        <v>134</v>
      </c>
      <c r="F35" s="71"/>
    </row>
    <row r="36" spans="2:6" ht="19.5" thickBot="1">
      <c r="B36" s="72" t="s">
        <v>139</v>
      </c>
      <c r="C36" s="73"/>
      <c r="D36" s="73" t="s">
        <v>50</v>
      </c>
      <c r="E36" s="73" t="s">
        <v>135</v>
      </c>
      <c r="F36" s="74"/>
    </row>
    <row r="37" ht="8.25" customHeight="1"/>
    <row r="38" ht="22.5">
      <c r="B38" s="125"/>
    </row>
  </sheetData>
  <sheetProtection/>
  <printOptions/>
  <pageMargins left="1.54" right="0.75" top="0.75" bottom="0.82" header="0.5" footer="0.5"/>
  <pageSetup fitToHeight="1" fitToWidth="1" horizontalDpi="300" verticalDpi="300" orientation="landscape" paperSize="9" scale="60" r:id="rId2"/>
  <headerFooter alignWithMargins="0">
    <oddFooter>&amp;L&amp;8kalkyler/&amp;F
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Lagerling</dc:creator>
  <cp:keywords/>
  <dc:description/>
  <cp:lastModifiedBy>Malin Karlsson</cp:lastModifiedBy>
  <cp:lastPrinted>2004-08-26T10:43:51Z</cp:lastPrinted>
  <dcterms:created xsi:type="dcterms:W3CDTF">1998-08-27T07:30:59Z</dcterms:created>
  <dcterms:modified xsi:type="dcterms:W3CDTF">2014-02-05T11:28:01Z</dcterms:modified>
  <cp:category/>
  <cp:version/>
  <cp:contentType/>
  <cp:contentStatus/>
</cp:coreProperties>
</file>